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mbeddings/oleObject3.bin" ContentType="application/vnd.openxmlformats-officedocument.oleObject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pfem01.csc.fmx\RI\Trimestres FEMSA\2019\Febrero\Documentos Finales\"/>
    </mc:Choice>
  </mc:AlternateContent>
  <bookViews>
    <workbookView xWindow="0" yWindow="0" windowWidth="15300" windowHeight="4670" tabRatio="807"/>
  </bookViews>
  <sheets>
    <sheet name="Consolidated Results" sheetId="1" r:id="rId1"/>
    <sheet name="Consolidated Balance" sheetId="21" r:id="rId2"/>
    <sheet name="FEMCO Comercial" sheetId="8" state="hidden" r:id="rId3"/>
    <sheet name="FEMSA Comercio-Proximity Div" sheetId="22" r:id="rId4"/>
    <sheet name="FEMSA Comercio-Health Div" sheetId="20" r:id="rId5"/>
    <sheet name="FEMSA Comercio-Fuel Div" sheetId="19" r:id="rId6"/>
    <sheet name="Coca-Cola FEMSA" sheetId="7" r:id="rId7"/>
    <sheet name="Other Info" sheetId="12" r:id="rId8"/>
  </sheets>
  <externalReferences>
    <externalReference r:id="rId9"/>
    <externalReference r:id="rId10"/>
  </externalReferences>
  <definedNames>
    <definedName name="\A" localSheetId="7">[1]Virtuales!#REF!</definedName>
    <definedName name="\B" localSheetId="7">[1]Virtuales!#REF!</definedName>
    <definedName name="\C" localSheetId="7">[1]Virtuales!#REF!</definedName>
    <definedName name="\D" localSheetId="7">[1]Virtuales!#REF!</definedName>
    <definedName name="\E" localSheetId="7">[1]Virtuales!#REF!</definedName>
    <definedName name="\F" localSheetId="7">[1]Virtuales!#REF!</definedName>
    <definedName name="\G" localSheetId="7">[1]Virtuales!#REF!</definedName>
    <definedName name="\H" localSheetId="7">[1]Virtuales!#REF!</definedName>
    <definedName name="\I" localSheetId="7">[1]Virtuales!#REF!</definedName>
    <definedName name="\J" localSheetId="7">[1]Virtuales!#REF!</definedName>
    <definedName name="\K" localSheetId="7">[1]Virtuales!#REF!</definedName>
    <definedName name="\L" localSheetId="7">[1]Virtuales!#REF!</definedName>
    <definedName name="\M" localSheetId="7">[1]Virtuales!#REF!</definedName>
    <definedName name="\N" localSheetId="7">[1]Virtuales!#REF!</definedName>
    <definedName name="\O" localSheetId="7">[1]Virtuales!#REF!</definedName>
    <definedName name="\Z" localSheetId="7">[1]Virtuales!#REF!</definedName>
    <definedName name="ACTCV" localSheetId="7">[1]Virtuales!#REF!</definedName>
    <definedName name="ACTINVER" localSheetId="7">[1]Virtuales!#REF!</definedName>
    <definedName name="capbalance" localSheetId="7">[1]Virtuales!#REF!</definedName>
    <definedName name="CAPTURA" localSheetId="7">[1]Virtuales!#REF!</definedName>
    <definedName name="CAPTURA1" localSheetId="7">[1]Virtuales!#REF!</definedName>
    <definedName name="DESGLOSE" localSheetId="7">[1]Virtuales!#REF!</definedName>
    <definedName name="DESGLOSE_DE_PRINCIPALES_CONCEPTOS_DEL_ESTADO_DE_CAMBIOS" localSheetId="7">[1]Virtuales!#REF!</definedName>
    <definedName name="desglose1" localSheetId="7">[1]Virtuales!#REF!</definedName>
    <definedName name="desglose2" localSheetId="7">[1]Virtuales!#REF!</definedName>
    <definedName name="ebitdaprom" localSheetId="1">#REF!,#REF!,#REF!,#REF!,#REF!,#REF!</definedName>
    <definedName name="ebitdaprom" localSheetId="5">#REF!,#REF!,#REF!,#REF!,#REF!,#REF!</definedName>
    <definedName name="ebitdaprom" localSheetId="4">#REF!,#REF!,#REF!,#REF!,#REF!,#REF!</definedName>
    <definedName name="ebitdaprom" localSheetId="3">#REF!,#REF!,#REF!,#REF!,#REF!,#REF!</definedName>
    <definedName name="ebitdaprom">#REF!,#REF!,#REF!,#REF!,#REF!,#REF!</definedName>
    <definedName name="EDOCAM" localSheetId="7">[1]Virtuales!#REF!</definedName>
    <definedName name="edocamb1" localSheetId="7">[1]Virtuales!#REF!</definedName>
    <definedName name="edocamb2" localSheetId="7">[1]Virtuales!#REF!</definedName>
    <definedName name="EDOCAMBOLSA" localSheetId="7">[1]Virtuales!#REF!</definedName>
    <definedName name="edovar" localSheetId="7">[1]Virtuales!#REF!</definedName>
    <definedName name="EDVAR" localSheetId="7">[1]Virtuales!#REF!</definedName>
    <definedName name="EDVAR1" localSheetId="7">[1]Virtuales!#REF!</definedName>
    <definedName name="edvar2" localSheetId="7">[1]Virtuales!#REF!</definedName>
    <definedName name="FACTOR" localSheetId="7">[1]Virtuales!#REF!</definedName>
    <definedName name="FACTOR_88" localSheetId="7">[1]Virtuales!#REF!</definedName>
    <definedName name="FORNATO" localSheetId="7">[1]Virtuales!#REF!</definedName>
    <definedName name="INDICES" localSheetId="7">[1]Virtuales!#REF!</definedName>
    <definedName name="INVENT89" localSheetId="7">[1]Virtuales!#REF!</definedName>
    <definedName name="kofpc" localSheetId="7">'[2]KOF MÉXICO'!$A$49:$AB$92,'[2]KOF MÉXICO'!$AE$55:$AE$102,'[2]KOF MÉXICO'!$AL$49:$BC$88</definedName>
    <definedName name="_xlnm.Print_Area" localSheetId="6">'Coca-Cola FEMSA'!$A$1:$O$34</definedName>
    <definedName name="_xlnm.Print_Area" localSheetId="1">'Consolidated Balance'!$A$1:$H$55</definedName>
    <definedName name="_xlnm.Print_Area" localSheetId="0">'Consolidated Results'!$A$1:$O$53</definedName>
    <definedName name="_xlnm.Print_Area" localSheetId="2">'FEMCO Comercial'!$A$1:$O$35</definedName>
    <definedName name="_xlnm.Print_Area" localSheetId="5">'FEMSA Comercio-Fuel Div'!$A$1:$M$33</definedName>
    <definedName name="_xlnm.Print_Area" localSheetId="4">'FEMSA Comercio-Health Div'!$A$1:$M$31</definedName>
    <definedName name="_xlnm.Print_Area" localSheetId="3">'FEMSA Comercio-Proximity Div'!$A$1:$O$35</definedName>
    <definedName name="_xlnm.Print_Area" localSheetId="7">'Other Info'!$A$1:$J$16</definedName>
    <definedName name="prueba" localSheetId="7">[1]Virtuales!#REF!</definedName>
    <definedName name="RESLTADOS" localSheetId="7">[1]Virtuales!#REF!</definedName>
    <definedName name="RETACT" localSheetId="7">[1]Virtuales!#REF!</definedName>
    <definedName name="RETAMAF" localSheetId="7">[1]Virtuales!#REF!</definedName>
    <definedName name="RETAMCD" localSheetId="7">[1]Virtuales!#REF!</definedName>
    <definedName name="RETAMINVT" localSheetId="7">[1]Virtuales!#REF!</definedName>
  </definedNames>
  <calcPr calcId="171027"/>
</workbook>
</file>

<file path=xl/calcChain.xml><?xml version="1.0" encoding="utf-8"?>
<calcChain xmlns="http://schemas.openxmlformats.org/spreadsheetml/2006/main">
  <c r="P7" i="8" l="1"/>
  <c r="C6" i="8" l="1"/>
  <c r="J6" i="8" s="1"/>
  <c r="J5" i="8"/>
  <c r="C5" i="8" l="1"/>
  <c r="E6" i="8"/>
  <c r="L6" i="8" s="1"/>
  <c r="R34" i="8" l="1"/>
  <c r="P34" i="8" l="1"/>
  <c r="S34" i="8" s="1"/>
</calcChain>
</file>

<file path=xl/sharedStrings.xml><?xml version="1.0" encoding="utf-8"?>
<sst xmlns="http://schemas.openxmlformats.org/spreadsheetml/2006/main" count="328" uniqueCount="167">
  <si>
    <t>FEMSA</t>
  </si>
  <si>
    <t>Coca-Cola FEMSA</t>
  </si>
  <si>
    <t xml:space="preserve">Total </t>
  </si>
  <si>
    <t>Colombia</t>
  </si>
  <si>
    <t>Venezuela</t>
  </si>
  <si>
    <t>Argentina</t>
  </si>
  <si>
    <t>Total revenues</t>
  </si>
  <si>
    <t>Cost of sales</t>
  </si>
  <si>
    <t>Gross profit</t>
  </si>
  <si>
    <t>Income tax</t>
  </si>
  <si>
    <t xml:space="preserve">Net consolidated income </t>
  </si>
  <si>
    <t>Net majority income</t>
  </si>
  <si>
    <t>Net minority income</t>
  </si>
  <si>
    <t>% of rev.</t>
  </si>
  <si>
    <t>Depreciation</t>
  </si>
  <si>
    <t>CAPEX</t>
  </si>
  <si>
    <t>Administrative expenses</t>
  </si>
  <si>
    <t>Selling expenses</t>
  </si>
  <si>
    <t>Results of Operations</t>
  </si>
  <si>
    <t>Millions of Pesos</t>
  </si>
  <si>
    <t>Consolidated Income Statement</t>
  </si>
  <si>
    <t>Cash and cash equivalents</t>
  </si>
  <si>
    <t>Accounts receivable</t>
  </si>
  <si>
    <t>Inventories</t>
  </si>
  <si>
    <t>Other current assets</t>
  </si>
  <si>
    <t>Total current assets</t>
  </si>
  <si>
    <t>Investments in shares</t>
  </si>
  <si>
    <t>Property, plant and equipment, net</t>
  </si>
  <si>
    <t>Other assets</t>
  </si>
  <si>
    <t>TOTAL ASSETS</t>
  </si>
  <si>
    <t>LIABILITIES &amp; STOCKHOLDERS´ EQUITY</t>
  </si>
  <si>
    <t>Bank loans</t>
  </si>
  <si>
    <t xml:space="preserve">Interest payable      </t>
  </si>
  <si>
    <t>Operating liabilities</t>
  </si>
  <si>
    <t>Total current liabilities</t>
  </si>
  <si>
    <t>Labor liabilities</t>
  </si>
  <si>
    <t>Other liabilities</t>
  </si>
  <si>
    <t>Total liabilities</t>
  </si>
  <si>
    <t>Total stockholders’ equity</t>
  </si>
  <si>
    <t>Consolidated Balance Sheet</t>
  </si>
  <si>
    <t>ASSETS</t>
  </si>
  <si>
    <t>Income from operations</t>
  </si>
  <si>
    <t>Average Rate</t>
  </si>
  <si>
    <t>Denominated in:</t>
  </si>
  <si>
    <t>Total debt</t>
  </si>
  <si>
    <t>% of Total Debt</t>
  </si>
  <si>
    <t>Sales volumes</t>
  </si>
  <si>
    <t>(Millions of unit cases)</t>
  </si>
  <si>
    <t>Mexico and Central America</t>
  </si>
  <si>
    <t>South America</t>
  </si>
  <si>
    <t>Information of OXXO Stores</t>
  </si>
  <si>
    <t>Total stores</t>
  </si>
  <si>
    <t xml:space="preserve">   Sales (thousands of pesos)</t>
  </si>
  <si>
    <t xml:space="preserve">   Ticket (pesos)</t>
  </si>
  <si>
    <t>Macroeconomic Information</t>
  </si>
  <si>
    <t>Inflation</t>
  </si>
  <si>
    <t>Per USD</t>
  </si>
  <si>
    <t>Brazil</t>
  </si>
  <si>
    <t xml:space="preserve">% of Total </t>
  </si>
  <si>
    <t>Amortization &amp; other non-cash charges</t>
  </si>
  <si>
    <t xml:space="preserve">   Total debt = short-term bank loans + current maturities of long-term debt + long-term bank loans. </t>
  </si>
  <si>
    <t>Current maturities of long-term debt</t>
  </si>
  <si>
    <t>Operative Cash Flow &amp; CAPEX</t>
  </si>
  <si>
    <t>Financial Ratios</t>
  </si>
  <si>
    <t>% Var.</t>
  </si>
  <si>
    <t>Operative Cash Flow (EBITDA)</t>
  </si>
  <si>
    <t>Net new convenience stores:</t>
  </si>
  <si>
    <t>TOTAL LIABILITIES AND STOCKHOLDERS’ EQUITY</t>
  </si>
  <si>
    <t>Other non-operating expenses (income)</t>
  </si>
  <si>
    <t>Income before income tax and participation in associates results</t>
  </si>
  <si>
    <t>Other operating expenses (income), net</t>
  </si>
  <si>
    <t>Operative cash flow</t>
  </si>
  <si>
    <t>End-of-period Exchange Rates</t>
  </si>
  <si>
    <t>Chile</t>
  </si>
  <si>
    <t>Total service stations</t>
  </si>
  <si>
    <t>Net new service stations</t>
  </si>
  <si>
    <t>Var. p.p.</t>
  </si>
  <si>
    <t>Year-to-date</t>
  </si>
  <si>
    <t>Last-twelve-months</t>
  </si>
  <si>
    <t xml:space="preserve">vs. Last quarter </t>
  </si>
  <si>
    <r>
      <t xml:space="preserve">Other operating expenses (income), net </t>
    </r>
    <r>
      <rPr>
        <vertAlign val="superscript"/>
        <sz val="8"/>
        <rFont val="Calibri"/>
        <family val="2"/>
        <scheme val="minor"/>
      </rPr>
      <t>(1)</t>
    </r>
  </si>
  <si>
    <r>
      <t>Income from operations</t>
    </r>
    <r>
      <rPr>
        <vertAlign val="superscript"/>
        <sz val="8"/>
        <color indexed="8"/>
        <rFont val="Calibri"/>
        <family val="2"/>
        <scheme val="minor"/>
      </rPr>
      <t>(2)</t>
    </r>
  </si>
  <si>
    <r>
      <t>Participation in associates results</t>
    </r>
    <r>
      <rPr>
        <vertAlign val="superscript"/>
        <sz val="8"/>
        <color indexed="8"/>
        <rFont val="Calibri"/>
        <family val="2"/>
        <scheme val="minor"/>
      </rPr>
      <t>(3)</t>
    </r>
  </si>
  <si>
    <r>
      <t>Liquidity</t>
    </r>
    <r>
      <rPr>
        <vertAlign val="superscript"/>
        <sz val="8"/>
        <color indexed="8"/>
        <rFont val="Calibri"/>
        <family val="2"/>
        <scheme val="minor"/>
      </rPr>
      <t>(4)</t>
    </r>
  </si>
  <si>
    <r>
      <t>Interest coverage</t>
    </r>
    <r>
      <rPr>
        <vertAlign val="superscript"/>
        <sz val="8"/>
        <color indexed="8"/>
        <rFont val="Calibri"/>
        <family val="2"/>
        <scheme val="minor"/>
      </rPr>
      <t>(5)</t>
    </r>
  </si>
  <si>
    <r>
      <t>Leverage</t>
    </r>
    <r>
      <rPr>
        <vertAlign val="superscript"/>
        <sz val="8"/>
        <color indexed="8"/>
        <rFont val="Calibri"/>
        <family val="2"/>
        <scheme val="minor"/>
      </rPr>
      <t>(6)</t>
    </r>
  </si>
  <si>
    <r>
      <t>Capitalization</t>
    </r>
    <r>
      <rPr>
        <vertAlign val="superscript"/>
        <sz val="8"/>
        <color indexed="8"/>
        <rFont val="Calibri"/>
        <family val="2"/>
        <scheme val="minor"/>
      </rPr>
      <t>(7)</t>
    </r>
  </si>
  <si>
    <t>Interest expense</t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</si>
  <si>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Other operating expenses (income), net = other operating expenses (income) +(-) equity method from operated associates.</t>
    </r>
  </si>
  <si>
    <r>
      <rPr>
        <vertAlign val="superscript"/>
        <sz val="7"/>
        <color indexed="8"/>
        <rFont val="Calibri"/>
        <family val="2"/>
        <scheme val="minor"/>
      </rPr>
      <t>(2)</t>
    </r>
    <r>
      <rPr>
        <sz val="7"/>
        <color indexed="8"/>
        <rFont val="Calibri"/>
        <family val="2"/>
        <scheme val="minor"/>
      </rPr>
      <t xml:space="preserve"> Income from operations = gross profit - administrative and selling expenses  - other operating expenses (income), net.</t>
    </r>
  </si>
  <si>
    <r>
      <t>(3)</t>
    </r>
    <r>
      <rPr>
        <sz val="7"/>
        <color indexed="8"/>
        <rFont val="Calibri"/>
        <family val="2"/>
        <scheme val="minor"/>
      </rPr>
      <t xml:space="preserve"> Mainly represents the equity method participation in Heineken´s results, net.</t>
    </r>
  </si>
  <si>
    <r>
      <t>(4)</t>
    </r>
    <r>
      <rPr>
        <sz val="7"/>
        <color indexed="8"/>
        <rFont val="Calibri"/>
        <family val="2"/>
        <scheme val="minor"/>
      </rPr>
      <t xml:space="preserve"> Total current assets / total current liabilities.</t>
    </r>
  </si>
  <si>
    <r>
      <t>(5)</t>
    </r>
    <r>
      <rPr>
        <sz val="7"/>
        <color indexed="8"/>
        <rFont val="Calibri"/>
        <family val="2"/>
        <scheme val="minor"/>
      </rPr>
      <t xml:space="preserve"> Income from operations + depreciation + amortization &amp; other / interest expense, net.</t>
    </r>
  </si>
  <si>
    <r>
      <t>(6)</t>
    </r>
    <r>
      <rPr>
        <sz val="7"/>
        <color indexed="8"/>
        <rFont val="Calibri"/>
        <family val="2"/>
        <scheme val="minor"/>
      </rPr>
      <t xml:space="preserve">  Total liabilities / total stockholders' equity.</t>
    </r>
  </si>
  <si>
    <r>
      <t>(7)</t>
    </r>
    <r>
      <rPr>
        <sz val="7"/>
        <color indexed="8"/>
        <rFont val="Calibri"/>
        <family val="2"/>
        <scheme val="minor"/>
      </rPr>
      <t xml:space="preserve"> Total debt / long-term debt + stockholders' equity.</t>
    </r>
  </si>
  <si>
    <r>
      <t>% Org.</t>
    </r>
    <r>
      <rPr>
        <b/>
        <vertAlign val="superscript"/>
        <sz val="8"/>
        <color rgb="FF850026"/>
        <rFont val="Calibri"/>
        <family val="2"/>
        <scheme val="minor"/>
      </rPr>
      <t>(A)</t>
    </r>
  </si>
  <si>
    <r>
      <t xml:space="preserve">Same-store data: </t>
    </r>
    <r>
      <rPr>
        <vertAlign val="superscript"/>
        <sz val="8"/>
        <color indexed="8"/>
        <rFont val="Calibri"/>
        <family val="2"/>
        <scheme val="minor"/>
      </rPr>
      <t>(2)</t>
    </r>
  </si>
  <si>
    <t>Sales (thousands of pesos)</t>
  </si>
  <si>
    <t>Ticket (pesos)</t>
  </si>
  <si>
    <t>Traffic (thousands of transactions)</t>
  </si>
  <si>
    <t>Interest expense, net</t>
  </si>
  <si>
    <t>Foreign exchange loss (gain)</t>
  </si>
  <si>
    <t>Other financial expenses (income), net.</t>
  </si>
  <si>
    <t>Interest income</t>
  </si>
  <si>
    <t>Financing expenses, net</t>
  </si>
  <si>
    <t>Mexican pesos</t>
  </si>
  <si>
    <t>Brazilian reais</t>
  </si>
  <si>
    <t>Chilean pesos</t>
  </si>
  <si>
    <t>Volume (thousands of liters)</t>
  </si>
  <si>
    <t xml:space="preserve"> Average price per liter</t>
  </si>
  <si>
    <r>
      <t xml:space="preserve">Same-store data: </t>
    </r>
    <r>
      <rPr>
        <vertAlign val="superscript"/>
        <sz val="8"/>
        <color indexed="8"/>
        <rFont val="Calibri"/>
        <family val="2"/>
        <scheme val="minor"/>
      </rPr>
      <t>(1)</t>
    </r>
  </si>
  <si>
    <r>
      <rPr>
        <vertAlign val="superscript"/>
        <sz val="7"/>
        <rFont val="Calibri"/>
        <family val="2"/>
        <scheme val="minor"/>
      </rPr>
      <t>(1)</t>
    </r>
    <r>
      <rPr>
        <sz val="7"/>
        <rFont val="Calibri"/>
        <family val="2"/>
        <scheme val="minor"/>
      </rPr>
      <t xml:space="preserve"> Aquisitions are included.</t>
    </r>
  </si>
  <si>
    <r>
      <rPr>
        <vertAlign val="superscript"/>
        <sz val="7"/>
        <rFont val="Calibri"/>
        <family val="2"/>
        <scheme val="minor"/>
      </rPr>
      <t>(2)</t>
    </r>
    <r>
      <rPr>
        <sz val="7"/>
        <rFont val="Calibri"/>
        <family val="2"/>
        <scheme val="minor"/>
      </rPr>
      <t xml:space="preserve"> Monthly average information per store, considering same stores with more than twelve months of all the operations of FEMSA Comercio - Health Division.</t>
    </r>
  </si>
  <si>
    <r>
      <rPr>
        <vertAlign val="superscript"/>
        <sz val="7"/>
        <rFont val="Calibri"/>
        <family val="2"/>
        <scheme val="minor"/>
      </rPr>
      <t>(1)</t>
    </r>
    <r>
      <rPr>
        <sz val="7"/>
        <rFont val="Calibri"/>
        <family val="2"/>
        <scheme val="minor"/>
      </rPr>
      <t xml:space="preserve"> Monthly average information per station, considering same stations with more than twelve months of operations.</t>
    </r>
  </si>
  <si>
    <t xml:space="preserve">Volume (million of liters) total stations </t>
  </si>
  <si>
    <r>
      <t xml:space="preserve">Same-stations data: </t>
    </r>
    <r>
      <rPr>
        <vertAlign val="superscript"/>
        <sz val="8"/>
        <color indexed="8"/>
        <rFont val="Calibri"/>
        <family val="2"/>
        <scheme val="minor"/>
      </rPr>
      <t>(1)</t>
    </r>
  </si>
  <si>
    <r>
      <t xml:space="preserve">Net new stores </t>
    </r>
    <r>
      <rPr>
        <vertAlign val="superscript"/>
        <sz val="8"/>
        <rFont val="Calibri"/>
        <family val="2"/>
        <scheme val="minor"/>
      </rPr>
      <t>(1)</t>
    </r>
    <r>
      <rPr>
        <sz val="8"/>
        <rFont val="Calibri"/>
        <family val="2"/>
        <scheme val="minor"/>
      </rPr>
      <t>:</t>
    </r>
  </si>
  <si>
    <t>DEBT MATURITY PROFILE</t>
  </si>
  <si>
    <r>
      <t>(1)</t>
    </r>
    <r>
      <rPr>
        <sz val="7"/>
        <rFont val="Calibri"/>
        <family val="2"/>
        <scheme val="minor"/>
      </rPr>
      <t xml:space="preserve"> Monthly average information per store, considering same stores with more than twelve months of operations, income from services are included.</t>
    </r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</si>
  <si>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LTM = Last twelve months.</t>
    </r>
  </si>
  <si>
    <r>
      <t>FEMSA Comercio - Retail Division</t>
    </r>
    <r>
      <rPr>
        <b/>
        <vertAlign val="superscript"/>
        <sz val="8"/>
        <color theme="0"/>
        <rFont val="Calibri"/>
        <family val="2"/>
        <scheme val="minor"/>
      </rPr>
      <t xml:space="preserve"> </t>
    </r>
  </si>
  <si>
    <r>
      <t>FEMSA Comercio - Health Division</t>
    </r>
    <r>
      <rPr>
        <b/>
        <vertAlign val="superscript"/>
        <sz val="8"/>
        <color indexed="8"/>
        <rFont val="Calibri"/>
        <family val="2"/>
        <scheme val="minor"/>
      </rPr>
      <t xml:space="preserve"> </t>
    </r>
  </si>
  <si>
    <r>
      <t>FEMSA Comercio - Fuel Division</t>
    </r>
    <r>
      <rPr>
        <b/>
        <vertAlign val="superscript"/>
        <sz val="8"/>
        <color theme="0"/>
        <rFont val="Calibri"/>
        <family val="2"/>
        <scheme val="minor"/>
      </rPr>
      <t xml:space="preserve"> </t>
    </r>
  </si>
  <si>
    <t>U.S. Dollars</t>
  </si>
  <si>
    <t>Euros</t>
  </si>
  <si>
    <t>Colombian pesos</t>
  </si>
  <si>
    <t>Argentine pesos</t>
  </si>
  <si>
    <t>Information of Stores</t>
  </si>
  <si>
    <t>Information of OXXO GAS Service Stations</t>
  </si>
  <si>
    <t>Per MXN</t>
  </si>
  <si>
    <t xml:space="preserve">Investments </t>
  </si>
  <si>
    <r>
      <t xml:space="preserve">(A) </t>
    </r>
    <r>
      <rPr>
        <sz val="7.7"/>
        <rFont val="Calibri"/>
        <family val="2"/>
      </rPr>
      <t xml:space="preserve"> </t>
    </r>
    <r>
      <rPr>
        <sz val="7"/>
        <rFont val="Calibri"/>
        <family val="2"/>
      </rPr>
      <t>Organic basis (% Org.) Excludes the effects of significant mergers and acquisitions in the last twelve month</t>
    </r>
  </si>
  <si>
    <t>Net income from discontinued operations</t>
  </si>
  <si>
    <t>Net income from continuing operations</t>
  </si>
  <si>
    <r>
      <t>FEMSA Comercio - Proximity Division</t>
    </r>
    <r>
      <rPr>
        <b/>
        <vertAlign val="superscript"/>
        <sz val="8"/>
        <color theme="0"/>
        <rFont val="Calibri"/>
        <family val="2"/>
        <scheme val="minor"/>
      </rPr>
      <t xml:space="preserve"> </t>
    </r>
  </si>
  <si>
    <r>
      <t xml:space="preserve"> Dec-17</t>
    </r>
    <r>
      <rPr>
        <b/>
        <sz val="7"/>
        <color rgb="FF850026"/>
        <rFont val="Calibri"/>
        <family val="2"/>
        <scheme val="minor"/>
      </rPr>
      <t xml:space="preserve"> </t>
    </r>
    <r>
      <rPr>
        <b/>
        <vertAlign val="superscript"/>
        <sz val="6"/>
        <color rgb="FF850026"/>
        <rFont val="Calibri"/>
        <family val="2"/>
      </rPr>
      <t>(1)</t>
    </r>
  </si>
  <si>
    <r>
      <t xml:space="preserve">Intangible assets </t>
    </r>
    <r>
      <rPr>
        <vertAlign val="superscript"/>
        <sz val="8"/>
        <color indexed="8"/>
        <rFont val="Calibri"/>
        <family val="2"/>
        <scheme val="minor"/>
      </rPr>
      <t>(2)</t>
    </r>
  </si>
  <si>
    <r>
      <t xml:space="preserve">Long-term debt </t>
    </r>
    <r>
      <rPr>
        <vertAlign val="superscript"/>
        <sz val="8"/>
        <color indexed="8"/>
        <rFont val="Calibri"/>
        <family val="2"/>
        <scheme val="minor"/>
      </rPr>
      <t>(3)</t>
    </r>
  </si>
  <si>
    <r>
      <t>(2)</t>
    </r>
    <r>
      <rPr>
        <sz val="7"/>
        <color indexed="8"/>
        <rFont val="Calibri"/>
        <family val="2"/>
        <scheme val="minor"/>
      </rPr>
      <t xml:space="preserve"> Includes mainly the intangible assets generated by acquisitions.</t>
    </r>
  </si>
  <si>
    <r>
      <t>(3)</t>
    </r>
    <r>
      <rPr>
        <sz val="7"/>
        <color indexed="8"/>
        <rFont val="Calibri"/>
        <family val="2"/>
        <scheme val="minor"/>
      </rPr>
      <t xml:space="preserve"> Includes the effect of derivative financial instruments on long-term debt.</t>
    </r>
  </si>
  <si>
    <r>
      <rPr>
        <vertAlign val="superscript"/>
        <sz val="7"/>
        <rFont val="Calibri"/>
        <family val="2"/>
        <scheme val="minor"/>
      </rPr>
      <t>(B)</t>
    </r>
    <r>
      <rPr>
        <sz val="7"/>
        <rFont val="Calibri"/>
        <family val="2"/>
        <scheme val="minor"/>
      </rPr>
      <t xml:space="preserve">  Organic basis (% Org.) Excludes the effects of significant mergers and acquisitions in the last twelve month and the results of Coca-Cola FEMSA Venezuela in 2017. </t>
    </r>
  </si>
  <si>
    <r>
      <t xml:space="preserve">2018 </t>
    </r>
    <r>
      <rPr>
        <b/>
        <vertAlign val="superscript"/>
        <sz val="8"/>
        <color rgb="FF850026"/>
        <rFont val="Calibri"/>
        <family val="2"/>
      </rPr>
      <t>(A)</t>
    </r>
  </si>
  <si>
    <r>
      <t xml:space="preserve">2017 </t>
    </r>
    <r>
      <rPr>
        <b/>
        <vertAlign val="superscript"/>
        <sz val="8"/>
        <color rgb="FF850026"/>
        <rFont val="Calibri"/>
        <family val="2"/>
      </rPr>
      <t>(A)</t>
    </r>
  </si>
  <si>
    <r>
      <t xml:space="preserve">% Org </t>
    </r>
    <r>
      <rPr>
        <b/>
        <vertAlign val="superscript"/>
        <sz val="8"/>
        <color rgb="FF850026"/>
        <rFont val="Calibri"/>
        <family val="2"/>
        <scheme val="minor"/>
      </rPr>
      <t>(B)</t>
    </r>
  </si>
  <si>
    <r>
      <t xml:space="preserve">(B) </t>
    </r>
    <r>
      <rPr>
        <sz val="7.7"/>
        <rFont val="Calibri"/>
        <family val="2"/>
      </rPr>
      <t xml:space="preserve"> </t>
    </r>
    <r>
      <rPr>
        <sz val="7"/>
        <rFont val="Calibri"/>
        <family val="2"/>
      </rPr>
      <t>Organic basis (% Org.) Excludes the effects of significant mergers and acquisitions in the last twelve month.</t>
    </r>
  </si>
  <si>
    <r>
      <rPr>
        <vertAlign val="superscript"/>
        <sz val="7"/>
        <rFont val="Calibri"/>
        <family val="2"/>
        <scheme val="minor"/>
      </rPr>
      <t>(A)</t>
    </r>
    <r>
      <rPr>
        <sz val="7"/>
        <rFont val="Calibri"/>
        <family val="2"/>
        <scheme val="minor"/>
      </rPr>
      <t xml:space="preserve">  The Philippines is presented as a discontinued operation as of January 1, 2018, and the consolidated income statements presented herein are re-presented as if the Philippines had been discontinued from February 2017, date of the consolidation </t>
    </r>
  </si>
  <si>
    <t xml:space="preserve">of said operation. </t>
  </si>
  <si>
    <r>
      <rPr>
        <vertAlign val="superscript"/>
        <sz val="7"/>
        <rFont val="Calibri"/>
        <family val="2"/>
        <scheme val="minor"/>
      </rPr>
      <t>(A)</t>
    </r>
    <r>
      <rPr>
        <sz val="7"/>
        <rFont val="Calibri"/>
        <family val="2"/>
        <scheme val="minor"/>
      </rPr>
      <t xml:space="preserve"> The Philippines is presented as a discontinued operation as of January 1, 2018, and the consolidated income statements presented herein are re-presented as if the Philippines had been discontinued from February 2017, date of the </t>
    </r>
  </si>
  <si>
    <t xml:space="preserve">consolidation of said operation. </t>
  </si>
  <si>
    <r>
      <rPr>
        <vertAlign val="superscript"/>
        <sz val="7.7"/>
        <rFont val="Calibri"/>
        <family val="2"/>
      </rPr>
      <t xml:space="preserve">(A) </t>
    </r>
    <r>
      <rPr>
        <sz val="7"/>
        <rFont val="Calibri"/>
        <family val="2"/>
        <scheme val="minor"/>
      </rPr>
      <t xml:space="preserve"> The Proximity Division includes proximity and proximity-related operations across markets. </t>
    </r>
  </si>
  <si>
    <r>
      <t>Dec-18</t>
    </r>
    <r>
      <rPr>
        <b/>
        <sz val="7"/>
        <color rgb="FF850026"/>
        <rFont val="Calibri"/>
        <family val="2"/>
        <scheme val="minor"/>
      </rPr>
      <t xml:space="preserve"> </t>
    </r>
    <r>
      <rPr>
        <b/>
        <vertAlign val="superscript"/>
        <sz val="6"/>
        <color rgb="FF850026"/>
        <rFont val="Calibri"/>
        <family val="2"/>
      </rPr>
      <t>(1)</t>
    </r>
  </si>
  <si>
    <t xml:space="preserve">            December 31, 2018</t>
  </si>
  <si>
    <t>Uruguayan Pesos</t>
  </si>
  <si>
    <t>For the fourth quarter of:</t>
  </si>
  <si>
    <t>For the twelve months of:</t>
  </si>
  <si>
    <t>4Q 2018</t>
  </si>
  <si>
    <r>
      <t>LTM</t>
    </r>
    <r>
      <rPr>
        <b/>
        <vertAlign val="superscript"/>
        <sz val="8"/>
        <color theme="1"/>
        <rFont val="Calibri"/>
        <family val="2"/>
        <scheme val="minor"/>
      </rPr>
      <t>(1)</t>
    </r>
    <r>
      <rPr>
        <b/>
        <sz val="8"/>
        <color theme="1"/>
        <rFont val="Calibri"/>
        <family val="2"/>
        <scheme val="minor"/>
      </rPr>
      <t xml:space="preserve">  Dec-18</t>
    </r>
  </si>
  <si>
    <t>México</t>
  </si>
  <si>
    <t>Brasil</t>
  </si>
  <si>
    <t xml:space="preserve">Zona Euro </t>
  </si>
  <si>
    <r>
      <t>(1)</t>
    </r>
    <r>
      <rPr>
        <sz val="7"/>
        <color indexed="8"/>
        <rFont val="Calibri"/>
        <family val="2"/>
        <scheme val="minor"/>
      </rPr>
      <t xml:space="preserve"> The Philippines is presented as a discontinued operation from January 1 to December 31, 2018, and the consolidated income statements presented herein are re-presented </t>
    </r>
  </si>
  <si>
    <t xml:space="preserve">as if the Philippines had been discontinued from 2017, date of the consolidation of said operation. </t>
  </si>
  <si>
    <t>N.S.</t>
  </si>
  <si>
    <t>2024+</t>
  </si>
  <si>
    <r>
      <t xml:space="preserve">DEBT MIX </t>
    </r>
    <r>
      <rPr>
        <b/>
        <vertAlign val="superscript"/>
        <sz val="8"/>
        <color theme="0"/>
        <rFont val="Calibri"/>
        <family val="2"/>
        <scheme val="minor"/>
      </rPr>
      <t>(3)</t>
    </r>
  </si>
  <si>
    <r>
      <t>Fixed rate</t>
    </r>
    <r>
      <rPr>
        <vertAlign val="superscript"/>
        <sz val="8"/>
        <rFont val="Calibri"/>
        <family val="2"/>
        <scheme val="minor"/>
      </rPr>
      <t>(3)</t>
    </r>
  </si>
  <si>
    <r>
      <t>Variable rate</t>
    </r>
    <r>
      <rPr>
        <vertAlign val="superscript"/>
        <sz val="8"/>
        <rFont val="Calibri"/>
        <family val="2"/>
        <scheme val="minor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</si>
</sst>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(* #,##0.0000_);_(* \(#,##0.0000\);_(* &quot;-&quot;??_);_(@_)"/>
    <numFmt numFmtId="169" formatCode="0.0"/>
    <numFmt numFmtId="170" formatCode="_(* ###0_);_(* \(###0\);_(* &quot;-&quot;??_);_(@_)"/>
    <numFmt numFmtId="171" formatCode="_-* #,##0_-;\-* #,##0_-;_-* &quot;-&quot;??_-;_-@_-"/>
    <numFmt numFmtId="172" formatCode="[$-409]mmm\-yy;@"/>
    <numFmt numFmtId="173" formatCode="#,##0.0_);\(#,##0.0\)"/>
  </numFmts>
  <fonts count="57" x14ac:knownFonts="1">
    <font>
      <sz val="10"/>
      <name val="Arial"/>
    </font>
    <font>
      <sz val="12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1"/>
      <name val="Arial Narrow"/>
      <family val="2"/>
    </font>
    <font>
      <vertAlign val="superscript"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color indexed="10"/>
      <name val="Arial Narrow"/>
      <family val="2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16"/>
      <name val="Calibri"/>
      <family val="2"/>
      <scheme val="minor"/>
    </font>
    <font>
      <b/>
      <sz val="8"/>
      <name val="Calibri"/>
      <family val="2"/>
      <scheme val="minor"/>
    </font>
    <font>
      <b/>
      <vertAlign val="superscript"/>
      <sz val="8"/>
      <color indexed="8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vertAlign val="superscript"/>
      <sz val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rgb="FF393943"/>
      <name val="Calibri"/>
      <family val="2"/>
    </font>
    <font>
      <b/>
      <sz val="8"/>
      <color rgb="FF850026"/>
      <name val="Calibri"/>
      <family val="2"/>
      <scheme val="minor"/>
    </font>
    <font>
      <b/>
      <vertAlign val="superscript"/>
      <sz val="8"/>
      <color rgb="FF850026"/>
      <name val="Calibri"/>
      <family val="2"/>
      <scheme val="minor"/>
    </font>
    <font>
      <sz val="7"/>
      <name val="Calibri"/>
      <family val="2"/>
      <scheme val="minor"/>
    </font>
    <font>
      <vertAlign val="superscript"/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b/>
      <i/>
      <sz val="8"/>
      <color rgb="FF850026"/>
      <name val="Calibri"/>
      <family val="2"/>
      <scheme val="minor"/>
    </font>
    <font>
      <b/>
      <i/>
      <sz val="8"/>
      <name val="Calibri"/>
      <family val="2"/>
      <scheme val="minor"/>
    </font>
    <font>
      <sz val="8"/>
      <color rgb="FF850026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  <font>
      <sz val="8"/>
      <color indexed="12"/>
      <name val="Calibri"/>
      <family val="2"/>
      <scheme val="minor"/>
    </font>
    <font>
      <b/>
      <sz val="8"/>
      <color rgb="FF393943"/>
      <name val="Calibri"/>
      <family val="2"/>
      <scheme val="minor"/>
    </font>
    <font>
      <i/>
      <sz val="8"/>
      <color indexed="8"/>
      <name val="Calibri"/>
      <family val="2"/>
      <scheme val="minor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sz val="8"/>
      <color indexed="8"/>
      <name val="Arial Narrow"/>
      <family val="2"/>
    </font>
    <font>
      <i/>
      <sz val="8"/>
      <color indexed="12"/>
      <name val="Arial Narrow"/>
      <family val="2"/>
    </font>
    <font>
      <b/>
      <sz val="8"/>
      <color rgb="FF393943"/>
      <name val="Calibri"/>
      <family val="2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b/>
      <vertAlign val="superscript"/>
      <sz val="8"/>
      <color rgb="FF850026"/>
      <name val="Calibri"/>
      <family val="2"/>
    </font>
    <font>
      <sz val="7.7"/>
      <name val="Calibri"/>
      <family val="2"/>
    </font>
    <font>
      <sz val="7"/>
      <name val="Calibri"/>
      <family val="2"/>
    </font>
    <font>
      <sz val="10"/>
      <name val="Calibri"/>
      <family val="2"/>
      <scheme val="minor"/>
    </font>
    <font>
      <sz val="8"/>
      <color rgb="FFE8E9EC"/>
      <name val="Calibri"/>
      <family val="2"/>
      <scheme val="minor"/>
    </font>
    <font>
      <b/>
      <sz val="7"/>
      <color rgb="FF850026"/>
      <name val="Calibri"/>
      <family val="2"/>
      <scheme val="minor"/>
    </font>
    <font>
      <b/>
      <vertAlign val="superscript"/>
      <sz val="6"/>
      <color rgb="FF850026"/>
      <name val="Calibri"/>
      <family val="2"/>
    </font>
    <font>
      <sz val="7"/>
      <color indexed="8"/>
      <name val="Calibri"/>
      <family val="2"/>
    </font>
    <font>
      <vertAlign val="superscript"/>
      <sz val="7.7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93943"/>
        <bgColor indexed="64"/>
      </patternFill>
    </fill>
    <fill>
      <patternFill patternType="solid">
        <fgColor rgb="FF850026"/>
        <bgColor indexed="64"/>
      </patternFill>
    </fill>
    <fill>
      <patternFill patternType="solid">
        <fgColor rgb="FFE8E9E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rgb="FF393943"/>
      </bottom>
      <diagonal/>
    </border>
    <border>
      <left/>
      <right/>
      <top/>
      <bottom style="thin">
        <color rgb="FF393943"/>
      </bottom>
      <diagonal/>
    </border>
    <border>
      <left/>
      <right/>
      <top style="thin">
        <color indexed="64"/>
      </top>
      <bottom style="thin">
        <color rgb="FF393943"/>
      </bottom>
      <diagonal/>
    </border>
    <border>
      <left/>
      <right/>
      <top style="thin">
        <color rgb="FF393943"/>
      </top>
      <bottom style="thin">
        <color rgb="FF393943"/>
      </bottom>
      <diagonal/>
    </border>
    <border>
      <left/>
      <right/>
      <top/>
      <bottom style="medium">
        <color rgb="FF850026"/>
      </bottom>
      <diagonal/>
    </border>
    <border>
      <left/>
      <right/>
      <top style="thin">
        <color rgb="FF393943"/>
      </top>
      <bottom style="medium">
        <color rgb="FF85002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393943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40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46">
    <xf numFmtId="0" fontId="0" fillId="0" borderId="0" xfId="0"/>
    <xf numFmtId="0" fontId="9" fillId="2" borderId="0" xfId="0" applyFont="1" applyFill="1" applyAlignment="1">
      <alignment wrapText="1" shrinkToFit="1"/>
    </xf>
    <xf numFmtId="0" fontId="11" fillId="2" borderId="0" xfId="0" applyFont="1" applyFill="1" applyBorder="1" applyAlignment="1">
      <alignment horizontal="centerContinuous" vertical="center" wrapText="1" shrinkToFit="1"/>
    </xf>
    <xf numFmtId="165" fontId="8" fillId="2" borderId="0" xfId="0" applyNumberFormat="1" applyFont="1" applyFill="1" applyBorder="1" applyAlignment="1">
      <alignment horizontal="centerContinuous" vertical="center" wrapText="1" shrinkToFit="1"/>
    </xf>
    <xf numFmtId="166" fontId="8" fillId="2" borderId="0" xfId="1" applyNumberFormat="1" applyFont="1" applyFill="1" applyBorder="1" applyAlignment="1">
      <alignment horizontal="centerContinuous" vertical="center" wrapText="1" shrinkToFit="1"/>
    </xf>
    <xf numFmtId="0" fontId="9" fillId="2" borderId="0" xfId="0" applyFont="1" applyFill="1" applyAlignment="1">
      <alignment vertical="center" wrapText="1" shrinkToFit="1"/>
    </xf>
    <xf numFmtId="0" fontId="11" fillId="2" borderId="0" xfId="0" applyFont="1" applyFill="1" applyAlignment="1">
      <alignment horizontal="right" vertical="center" wrapText="1" shrinkToFit="1"/>
    </xf>
    <xf numFmtId="0" fontId="11" fillId="2" borderId="0" xfId="0" applyFont="1" applyFill="1" applyBorder="1" applyAlignment="1">
      <alignment horizontal="right" vertical="center" wrapText="1" shrinkToFit="1"/>
    </xf>
    <xf numFmtId="165" fontId="17" fillId="3" borderId="0" xfId="1" applyNumberFormat="1" applyFont="1" applyFill="1" applyBorder="1" applyAlignment="1">
      <alignment horizontal="right" vertical="center" wrapText="1" shrinkToFit="1"/>
    </xf>
    <xf numFmtId="0" fontId="11" fillId="0" borderId="0" xfId="0" applyFont="1" applyFill="1" applyBorder="1" applyAlignment="1">
      <alignment horizontal="centerContinuous" vertical="center" wrapText="1" shrinkToFit="1"/>
    </xf>
    <xf numFmtId="0" fontId="11" fillId="2" borderId="0" xfId="0" applyFont="1" applyFill="1" applyAlignment="1">
      <alignment horizontal="centerContinuous" vertical="center" wrapText="1"/>
    </xf>
    <xf numFmtId="0" fontId="11" fillId="2" borderId="0" xfId="3" quotePrefix="1" applyFont="1" applyFill="1" applyBorder="1" applyAlignment="1">
      <alignment horizontal="left" vertical="center" wrapText="1"/>
    </xf>
    <xf numFmtId="0" fontId="11" fillId="2" borderId="0" xfId="3" quotePrefix="1" applyFont="1" applyFill="1" applyBorder="1" applyAlignment="1">
      <alignment horizontal="left" vertical="center" wrapText="1" shrinkToFit="1"/>
    </xf>
    <xf numFmtId="0" fontId="11" fillId="2" borderId="0" xfId="3" applyFont="1" applyFill="1" applyBorder="1" applyAlignment="1">
      <alignment horizontal="left" vertical="center" wrapText="1" shrinkToFit="1"/>
    </xf>
    <xf numFmtId="0" fontId="14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 shrinkToFit="1"/>
    </xf>
    <xf numFmtId="166" fontId="9" fillId="2" borderId="0" xfId="1" applyNumberFormat="1" applyFont="1" applyFill="1" applyBorder="1" applyAlignment="1">
      <alignment horizontal="right" vertical="center" wrapText="1" shrinkToFit="1"/>
    </xf>
    <xf numFmtId="166" fontId="9" fillId="0" borderId="0" xfId="1" applyNumberFormat="1" applyFont="1" applyFill="1" applyBorder="1" applyAlignment="1">
      <alignment horizontal="right" vertical="center" wrapText="1" shrinkToFit="1"/>
    </xf>
    <xf numFmtId="166" fontId="9" fillId="7" borderId="1" xfId="1" applyNumberFormat="1" applyFont="1" applyFill="1" applyBorder="1" applyAlignment="1">
      <alignment horizontal="right" vertical="center" wrapText="1" shrinkToFit="1"/>
    </xf>
    <xf numFmtId="166" fontId="9" fillId="7" borderId="0" xfId="1" applyNumberFormat="1" applyFont="1" applyFill="1" applyBorder="1" applyAlignment="1">
      <alignment horizontal="right" vertical="center" wrapText="1" shrinkToFit="1"/>
    </xf>
    <xf numFmtId="0" fontId="14" fillId="7" borderId="0" xfId="0" applyFont="1" applyFill="1" applyBorder="1" applyAlignment="1">
      <alignment horizontal="left" vertical="center" wrapText="1"/>
    </xf>
    <xf numFmtId="0" fontId="14" fillId="2" borderId="0" xfId="0" quotePrefix="1" applyFont="1" applyFill="1" applyBorder="1" applyAlignment="1">
      <alignment horizontal="left" vertical="center" wrapText="1" shrinkToFit="1"/>
    </xf>
    <xf numFmtId="0" fontId="14" fillId="2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 shrinkToFit="1"/>
    </xf>
    <xf numFmtId="0" fontId="14" fillId="3" borderId="0" xfId="0" applyFont="1" applyFill="1" applyBorder="1" applyAlignment="1">
      <alignment horizontal="left" vertical="center" wrapText="1" shrinkToFit="1"/>
    </xf>
    <xf numFmtId="0" fontId="14" fillId="2" borderId="0" xfId="0" applyFont="1" applyFill="1" applyBorder="1" applyAlignment="1">
      <alignment horizontal="left" vertical="center" wrapText="1" shrinkToFit="1"/>
    </xf>
    <xf numFmtId="164" fontId="9" fillId="2" borderId="0" xfId="1" quotePrefix="1" applyNumberFormat="1" applyFont="1" applyFill="1" applyBorder="1" applyAlignment="1">
      <alignment horizontal="right" vertical="center" wrapText="1" shrinkToFit="1"/>
    </xf>
    <xf numFmtId="165" fontId="9" fillId="7" borderId="0" xfId="1" quotePrefix="1" applyNumberFormat="1" applyFont="1" applyFill="1" applyBorder="1" applyAlignment="1">
      <alignment horizontal="right" vertical="center" wrapText="1" shrinkToFit="1"/>
    </xf>
    <xf numFmtId="166" fontId="11" fillId="7" borderId="0" xfId="1" applyNumberFormat="1" applyFont="1" applyFill="1" applyBorder="1" applyAlignment="1">
      <alignment horizontal="right" vertical="center" wrapText="1" shrinkToFit="1"/>
    </xf>
    <xf numFmtId="165" fontId="9" fillId="2" borderId="0" xfId="1" applyNumberFormat="1" applyFont="1" applyFill="1" applyBorder="1" applyAlignment="1">
      <alignment horizontal="right" vertical="center" wrapText="1" shrinkToFit="1"/>
    </xf>
    <xf numFmtId="0" fontId="14" fillId="3" borderId="0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 wrapText="1" shrinkToFit="1"/>
    </xf>
    <xf numFmtId="167" fontId="18" fillId="7" borderId="0" xfId="2" quotePrefix="1" applyNumberFormat="1" applyFont="1" applyFill="1" applyBorder="1" applyAlignment="1">
      <alignment horizontal="right" vertical="center" wrapText="1" shrinkToFit="1"/>
    </xf>
    <xf numFmtId="167" fontId="19" fillId="2" borderId="0" xfId="2" applyNumberFormat="1" applyFont="1" applyFill="1" applyBorder="1" applyAlignment="1">
      <alignment horizontal="right" vertical="center" wrapText="1" shrinkToFit="1"/>
    </xf>
    <xf numFmtId="165" fontId="14" fillId="2" borderId="0" xfId="1" applyNumberFormat="1" applyFont="1" applyFill="1" applyBorder="1" applyAlignment="1">
      <alignment horizontal="right" vertical="center" wrapText="1" shrinkToFit="1"/>
    </xf>
    <xf numFmtId="166" fontId="8" fillId="2" borderId="0" xfId="1" applyNumberFormat="1" applyFont="1" applyFill="1" applyBorder="1" applyAlignment="1">
      <alignment horizontal="right" vertical="center" wrapText="1" shrinkToFit="1"/>
    </xf>
    <xf numFmtId="166" fontId="14" fillId="2" borderId="0" xfId="1" applyNumberFormat="1" applyFont="1" applyFill="1" applyBorder="1" applyAlignment="1">
      <alignment horizontal="right" vertical="center" wrapText="1" shrinkToFit="1"/>
    </xf>
    <xf numFmtId="0" fontId="11" fillId="2" borderId="0" xfId="3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right" vertical="center" wrapText="1" shrinkToFit="1"/>
    </xf>
    <xf numFmtId="0" fontId="24" fillId="0" borderId="0" xfId="0" applyFont="1" applyFill="1" applyBorder="1" applyAlignment="1">
      <alignment horizontal="right" vertical="center" wrapText="1" shrinkToFit="1"/>
    </xf>
    <xf numFmtId="0" fontId="14" fillId="7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166" fontId="9" fillId="2" borderId="3" xfId="1" applyNumberFormat="1" applyFont="1" applyFill="1" applyBorder="1" applyAlignment="1">
      <alignment horizontal="right" vertical="center" wrapText="1" shrinkToFit="1"/>
    </xf>
    <xf numFmtId="166" fontId="9" fillId="2" borderId="4" xfId="1" applyNumberFormat="1" applyFont="1" applyFill="1" applyBorder="1" applyAlignment="1">
      <alignment horizontal="right" vertical="center" wrapText="1" shrinkToFit="1"/>
    </xf>
    <xf numFmtId="166" fontId="9" fillId="0" borderId="3" xfId="1" applyNumberFormat="1" applyFont="1" applyFill="1" applyBorder="1" applyAlignment="1">
      <alignment horizontal="right" vertical="center" wrapText="1" shrinkToFit="1"/>
    </xf>
    <xf numFmtId="166" fontId="9" fillId="7" borderId="3" xfId="1" applyNumberFormat="1" applyFont="1" applyFill="1" applyBorder="1" applyAlignment="1">
      <alignment horizontal="right" vertical="center" wrapText="1" shrinkToFit="1"/>
    </xf>
    <xf numFmtId="0" fontId="14" fillId="3" borderId="5" xfId="0" applyFont="1" applyFill="1" applyBorder="1" applyAlignment="1">
      <alignment horizontal="left" vertical="center" wrapText="1"/>
    </xf>
    <xf numFmtId="166" fontId="9" fillId="2" borderId="5" xfId="1" applyNumberFormat="1" applyFont="1" applyFill="1" applyBorder="1" applyAlignment="1">
      <alignment horizontal="right" vertical="center" wrapText="1" shrinkToFit="1"/>
    </xf>
    <xf numFmtId="166" fontId="9" fillId="0" borderId="5" xfId="1" applyNumberFormat="1" applyFont="1" applyFill="1" applyBorder="1" applyAlignment="1">
      <alignment horizontal="right" vertical="center" wrapText="1" shrinkToFit="1"/>
    </xf>
    <xf numFmtId="0" fontId="14" fillId="7" borderId="5" xfId="0" applyFont="1" applyFill="1" applyBorder="1" applyAlignment="1">
      <alignment horizontal="left" vertical="center" wrapText="1"/>
    </xf>
    <xf numFmtId="165" fontId="9" fillId="7" borderId="5" xfId="1" quotePrefix="1" applyNumberFormat="1" applyFont="1" applyFill="1" applyBorder="1" applyAlignment="1">
      <alignment horizontal="right" vertical="center" wrapText="1" shrinkToFit="1"/>
    </xf>
    <xf numFmtId="166" fontId="9" fillId="7" borderId="5" xfId="1" applyNumberFormat="1" applyFont="1" applyFill="1" applyBorder="1" applyAlignment="1">
      <alignment horizontal="right" vertical="center" wrapText="1" shrinkToFit="1"/>
    </xf>
    <xf numFmtId="165" fontId="9" fillId="2" borderId="3" xfId="1" quotePrefix="1" applyNumberFormat="1" applyFont="1" applyFill="1" applyBorder="1" applyAlignment="1">
      <alignment horizontal="right" vertical="center" wrapText="1" shrinkToFit="1"/>
    </xf>
    <xf numFmtId="165" fontId="9" fillId="7" borderId="5" xfId="1" applyNumberFormat="1" applyFont="1" applyFill="1" applyBorder="1" applyAlignment="1">
      <alignment horizontal="right" vertical="center" wrapText="1" shrinkToFit="1"/>
    </xf>
    <xf numFmtId="165" fontId="9" fillId="2" borderId="3" xfId="1" applyNumberFormat="1" applyFont="1" applyFill="1" applyBorder="1" applyAlignment="1">
      <alignment horizontal="right" vertical="center" wrapText="1" shrinkToFit="1"/>
    </xf>
    <xf numFmtId="0" fontId="14" fillId="7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wrapText="1" shrinkToFit="1"/>
    </xf>
    <xf numFmtId="165" fontId="9" fillId="7" borderId="6" xfId="1" applyNumberFormat="1" applyFont="1" applyFill="1" applyBorder="1" applyAlignment="1">
      <alignment horizontal="right" vertical="center" wrapText="1" shrinkToFit="1"/>
    </xf>
    <xf numFmtId="166" fontId="9" fillId="7" borderId="6" xfId="1" applyNumberFormat="1" applyFont="1" applyFill="1" applyBorder="1" applyAlignment="1">
      <alignment horizontal="right" vertical="center" wrapText="1" shrinkToFit="1"/>
    </xf>
    <xf numFmtId="0" fontId="20" fillId="0" borderId="0" xfId="0" applyFont="1" applyFill="1" applyBorder="1" applyAlignment="1">
      <alignment vertical="center" wrapText="1" shrinkToFit="1"/>
    </xf>
    <xf numFmtId="166" fontId="8" fillId="2" borderId="0" xfId="1" applyNumberFormat="1" applyFont="1" applyFill="1" applyBorder="1" applyAlignment="1">
      <alignment horizontal="centerContinuous" vertical="center"/>
    </xf>
    <xf numFmtId="0" fontId="9" fillId="2" borderId="0" xfId="0" applyFont="1" applyFill="1"/>
    <xf numFmtId="0" fontId="9" fillId="2" borderId="0" xfId="0" applyFont="1" applyFill="1" applyBorder="1"/>
    <xf numFmtId="0" fontId="11" fillId="2" borderId="0" xfId="4" applyFont="1" applyFill="1" applyBorder="1" applyAlignment="1">
      <alignment horizontal="center" vertical="center" wrapText="1"/>
    </xf>
    <xf numFmtId="0" fontId="9" fillId="2" borderId="0" xfId="4" applyFont="1" applyFill="1" applyAlignment="1">
      <alignment vertical="center" wrapText="1"/>
    </xf>
    <xf numFmtId="0" fontId="11" fillId="3" borderId="0" xfId="4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31" fillId="2" borderId="0" xfId="0" applyFont="1" applyFill="1" applyAlignment="1">
      <alignment vertical="center" wrapText="1"/>
    </xf>
    <xf numFmtId="0" fontId="1" fillId="2" borderId="0" xfId="4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9" fillId="2" borderId="0" xfId="4" applyFont="1" applyFill="1" applyAlignment="1">
      <alignment vertical="center" shrinkToFit="1"/>
    </xf>
    <xf numFmtId="0" fontId="9" fillId="2" borderId="0" xfId="4" applyFont="1" applyFill="1" applyAlignment="1">
      <alignment horizontal="left" vertical="center" shrinkToFit="1"/>
    </xf>
    <xf numFmtId="0" fontId="9" fillId="2" borderId="0" xfId="4" applyFont="1" applyFill="1" applyBorder="1" applyAlignment="1">
      <alignment vertical="center"/>
    </xf>
    <xf numFmtId="0" fontId="9" fillId="2" borderId="0" xfId="4" applyFont="1" applyFill="1" applyAlignment="1">
      <alignment vertical="center"/>
    </xf>
    <xf numFmtId="0" fontId="9" fillId="2" borderId="0" xfId="4" applyFont="1" applyFill="1" applyBorder="1" applyAlignment="1">
      <alignment vertical="center" shrinkToFit="1"/>
    </xf>
    <xf numFmtId="0" fontId="9" fillId="2" borderId="0" xfId="4" applyFont="1" applyFill="1" applyBorder="1" applyAlignment="1">
      <alignment horizontal="left" vertical="center" shrinkToFit="1"/>
    </xf>
    <xf numFmtId="0" fontId="8" fillId="2" borderId="0" xfId="4" applyFont="1" applyFill="1" applyBorder="1" applyAlignment="1">
      <alignment horizontal="right" vertical="center"/>
    </xf>
    <xf numFmtId="165" fontId="1" fillId="2" borderId="0" xfId="4" applyNumberFormat="1" applyFont="1" applyFill="1" applyAlignment="1">
      <alignment vertical="center"/>
    </xf>
    <xf numFmtId="165" fontId="14" fillId="2" borderId="0" xfId="1" applyNumberFormat="1" applyFont="1" applyFill="1" applyBorder="1" applyAlignment="1">
      <alignment vertical="center"/>
    </xf>
    <xf numFmtId="165" fontId="9" fillId="2" borderId="0" xfId="4" applyNumberFormat="1" applyFont="1" applyFill="1" applyAlignment="1">
      <alignment vertical="center" wrapText="1"/>
    </xf>
    <xf numFmtId="0" fontId="9" fillId="2" borderId="0" xfId="4" applyFont="1" applyFill="1" applyBorder="1" applyAlignment="1">
      <alignment vertical="center" wrapText="1"/>
    </xf>
    <xf numFmtId="0" fontId="1" fillId="2" borderId="0" xfId="4" applyFont="1" applyFill="1" applyBorder="1" applyAlignment="1">
      <alignment vertical="center"/>
    </xf>
    <xf numFmtId="167" fontId="14" fillId="2" borderId="0" xfId="2" applyNumberFormat="1" applyFont="1" applyFill="1" applyBorder="1" applyAlignment="1">
      <alignment vertical="center"/>
    </xf>
    <xf numFmtId="0" fontId="8" fillId="2" borderId="0" xfId="4" applyFont="1" applyFill="1" applyBorder="1" applyAlignment="1">
      <alignment vertical="center"/>
    </xf>
    <xf numFmtId="0" fontId="14" fillId="2" borderId="0" xfId="4" applyFont="1" applyFill="1" applyBorder="1" applyAlignment="1">
      <alignment vertical="center" shrinkToFit="1"/>
    </xf>
    <xf numFmtId="165" fontId="33" fillId="2" borderId="0" xfId="1" applyNumberFormat="1" applyFont="1" applyFill="1" applyBorder="1" applyAlignment="1">
      <alignment vertical="center" shrinkToFit="1"/>
    </xf>
    <xf numFmtId="166" fontId="33" fillId="2" borderId="0" xfId="1" applyNumberFormat="1" applyFont="1" applyFill="1" applyBorder="1" applyAlignment="1">
      <alignment horizontal="left" vertical="center" shrinkToFit="1"/>
    </xf>
    <xf numFmtId="165" fontId="34" fillId="2" borderId="0" xfId="1" applyNumberFormat="1" applyFont="1" applyFill="1" applyBorder="1" applyAlignment="1">
      <alignment vertical="center" shrinkToFit="1"/>
    </xf>
    <xf numFmtId="165" fontId="33" fillId="2" borderId="0" xfId="1" applyNumberFormat="1" applyFont="1" applyFill="1" applyBorder="1" applyAlignment="1">
      <alignment horizontal="left" vertical="center" shrinkToFit="1"/>
    </xf>
    <xf numFmtId="0" fontId="9" fillId="2" borderId="0" xfId="0" applyFont="1" applyFill="1" applyAlignment="1">
      <alignment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quotePrefix="1" applyNumberFormat="1" applyFont="1" applyFill="1" applyBorder="1" applyAlignment="1">
      <alignment horizontal="centerContinuous" vertical="center"/>
    </xf>
    <xf numFmtId="0" fontId="13" fillId="2" borderId="0" xfId="0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vertical="center"/>
    </xf>
    <xf numFmtId="167" fontId="9" fillId="2" borderId="0" xfId="2" applyNumberFormat="1" applyFont="1" applyFill="1" applyBorder="1" applyAlignment="1">
      <alignment vertical="center"/>
    </xf>
    <xf numFmtId="167" fontId="9" fillId="3" borderId="0" xfId="2" applyNumberFormat="1" applyFont="1" applyFill="1" applyBorder="1" applyAlignment="1">
      <alignment vertical="center" shrinkToFit="1"/>
    </xf>
    <xf numFmtId="165" fontId="11" fillId="2" borderId="0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6" fillId="2" borderId="0" xfId="0" applyFont="1" applyFill="1" applyAlignment="1">
      <alignment vertical="center" shrinkToFit="1"/>
    </xf>
    <xf numFmtId="0" fontId="33" fillId="2" borderId="0" xfId="0" applyFont="1" applyFill="1" applyAlignment="1">
      <alignment vertical="center" shrinkToFit="1"/>
    </xf>
    <xf numFmtId="0" fontId="33" fillId="2" borderId="0" xfId="0" applyFont="1" applyFill="1" applyAlignment="1">
      <alignment vertical="center" wrapText="1"/>
    </xf>
    <xf numFmtId="0" fontId="33" fillId="2" borderId="0" xfId="0" applyFont="1" applyFill="1" applyAlignment="1">
      <alignment vertical="center"/>
    </xf>
    <xf numFmtId="167" fontId="9" fillId="2" borderId="0" xfId="2" applyNumberFormat="1" applyFont="1" applyFill="1" applyAlignment="1">
      <alignment vertical="center" shrinkToFit="1"/>
    </xf>
    <xf numFmtId="165" fontId="9" fillId="2" borderId="0" xfId="4" applyNumberFormat="1" applyFont="1" applyFill="1" applyAlignment="1">
      <alignment horizontal="left" vertical="center" shrinkToFit="1"/>
    </xf>
    <xf numFmtId="171" fontId="9" fillId="2" borderId="0" xfId="4" applyNumberFormat="1" applyFont="1" applyFill="1" applyAlignment="1">
      <alignment vertical="center" shrinkToFit="1"/>
    </xf>
    <xf numFmtId="165" fontId="9" fillId="0" borderId="0" xfId="1" applyNumberFormat="1" applyFont="1" applyFill="1" applyAlignment="1">
      <alignment horizontal="left" vertical="center" shrinkToFit="1"/>
    </xf>
    <xf numFmtId="171" fontId="9" fillId="0" borderId="0" xfId="4" applyNumberFormat="1" applyFont="1" applyFill="1" applyAlignment="1">
      <alignment horizontal="left" vertical="center" shrinkToFit="1"/>
    </xf>
    <xf numFmtId="0" fontId="9" fillId="0" borderId="0" xfId="4" applyFont="1" applyFill="1" applyAlignment="1">
      <alignment horizontal="left" vertical="center" shrinkToFit="1"/>
    </xf>
    <xf numFmtId="165" fontId="9" fillId="0" borderId="0" xfId="1" applyNumberFormat="1" applyFont="1" applyFill="1" applyAlignment="1">
      <alignment vertical="center" shrinkToFit="1"/>
    </xf>
    <xf numFmtId="165" fontId="9" fillId="2" borderId="0" xfId="1" applyNumberFormat="1" applyFont="1" applyFill="1" applyAlignment="1">
      <alignment vertical="center" shrinkToFit="1"/>
    </xf>
    <xf numFmtId="0" fontId="10" fillId="2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vertical="center" wrapText="1"/>
    </xf>
    <xf numFmtId="166" fontId="14" fillId="2" borderId="0" xfId="1" applyNumberFormat="1" applyFont="1" applyFill="1" applyBorder="1" applyAlignment="1">
      <alignment vertical="center" shrinkToFit="1"/>
    </xf>
    <xf numFmtId="0" fontId="24" fillId="2" borderId="0" xfId="0" applyFont="1" applyFill="1" applyBorder="1" applyAlignment="1">
      <alignment horizontal="right" vertical="center" shrinkToFit="1"/>
    </xf>
    <xf numFmtId="0" fontId="9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wrapText="1"/>
    </xf>
    <xf numFmtId="0" fontId="31" fillId="0" borderId="6" xfId="0" applyFont="1" applyFill="1" applyBorder="1" applyAlignment="1">
      <alignment vertical="center" wrapText="1"/>
    </xf>
    <xf numFmtId="165" fontId="9" fillId="2" borderId="0" xfId="4" applyNumberFormat="1" applyFont="1" applyFill="1" applyAlignment="1">
      <alignment horizontal="right" vertical="center" shrinkToFit="1"/>
    </xf>
    <xf numFmtId="165" fontId="14" fillId="3" borderId="0" xfId="0" applyNumberFormat="1" applyFont="1" applyFill="1" applyBorder="1" applyAlignment="1">
      <alignment horizontal="right" vertical="center" shrinkToFit="1"/>
    </xf>
    <xf numFmtId="169" fontId="9" fillId="2" borderId="0" xfId="2" applyNumberFormat="1" applyFont="1" applyFill="1" applyBorder="1" applyAlignment="1">
      <alignment horizontal="right" vertical="center" shrinkToFit="1"/>
    </xf>
    <xf numFmtId="167" fontId="9" fillId="2" borderId="0" xfId="2" applyNumberFormat="1" applyFont="1" applyFill="1" applyBorder="1" applyAlignment="1">
      <alignment horizontal="right" vertical="center" shrinkToFit="1"/>
    </xf>
    <xf numFmtId="0" fontId="30" fillId="2" borderId="0" xfId="0" applyFont="1" applyFill="1" applyBorder="1" applyAlignment="1">
      <alignment horizontal="right" vertical="center" shrinkToFit="1"/>
    </xf>
    <xf numFmtId="0" fontId="20" fillId="0" borderId="0" xfId="4" applyFont="1" applyFill="1" applyBorder="1" applyAlignment="1">
      <alignment vertical="center" shrinkToFit="1"/>
    </xf>
    <xf numFmtId="0" fontId="20" fillId="0" borderId="0" xfId="0" applyFont="1" applyFill="1" applyBorder="1" applyAlignment="1">
      <alignment vertical="center" wrapText="1"/>
    </xf>
    <xf numFmtId="0" fontId="20" fillId="0" borderId="0" xfId="4" applyFont="1" applyFill="1" applyBorder="1" applyAlignment="1">
      <alignment vertical="center" wrapText="1"/>
    </xf>
    <xf numFmtId="0" fontId="9" fillId="7" borderId="0" xfId="0" applyFont="1" applyFill="1" applyBorder="1" applyAlignment="1">
      <alignment vertical="center" wrapText="1"/>
    </xf>
    <xf numFmtId="167" fontId="9" fillId="7" borderId="6" xfId="2" applyNumberFormat="1" applyFont="1" applyFill="1" applyBorder="1" applyAlignment="1">
      <alignment vertical="center" shrinkToFit="1"/>
    </xf>
    <xf numFmtId="0" fontId="20" fillId="6" borderId="0" xfId="0" applyFont="1" applyFill="1" applyBorder="1" applyAlignment="1">
      <alignment vertical="center"/>
    </xf>
    <xf numFmtId="0" fontId="20" fillId="6" borderId="0" xfId="4" applyFont="1" applyFill="1" applyBorder="1" applyAlignment="1">
      <alignment vertical="center"/>
    </xf>
    <xf numFmtId="0" fontId="14" fillId="2" borderId="0" xfId="4" applyFont="1" applyFill="1" applyBorder="1" applyAlignment="1">
      <alignment vertical="center"/>
    </xf>
    <xf numFmtId="0" fontId="15" fillId="2" borderId="0" xfId="4" applyFont="1" applyFill="1" applyAlignment="1">
      <alignment vertical="center"/>
    </xf>
    <xf numFmtId="0" fontId="11" fillId="3" borderId="0" xfId="4" applyFont="1" applyFill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7" borderId="6" xfId="0" applyFont="1" applyFill="1" applyBorder="1" applyAlignment="1">
      <alignment vertical="center"/>
    </xf>
    <xf numFmtId="0" fontId="24" fillId="2" borderId="0" xfId="1" applyNumberFormat="1" applyFont="1" applyFill="1" applyAlignment="1">
      <alignment horizontal="right" vertical="center" wrapText="1" shrinkToFit="1"/>
    </xf>
    <xf numFmtId="167" fontId="9" fillId="3" borderId="6" xfId="2" applyNumberFormat="1" applyFont="1" applyFill="1" applyBorder="1" applyAlignment="1">
      <alignment vertical="center" wrapText="1" shrinkToFit="1"/>
    </xf>
    <xf numFmtId="0" fontId="11" fillId="2" borderId="0" xfId="0" applyFont="1" applyFill="1" applyAlignment="1">
      <alignment horizontal="centerContinuous" vertical="center"/>
    </xf>
    <xf numFmtId="0" fontId="11" fillId="2" borderId="0" xfId="0" applyFont="1" applyFill="1" applyBorder="1" applyAlignment="1">
      <alignment horizontal="centerContinuous" vertical="center"/>
    </xf>
    <xf numFmtId="165" fontId="8" fillId="2" borderId="0" xfId="0" applyNumberFormat="1" applyFont="1" applyFill="1" applyBorder="1" applyAlignment="1">
      <alignment horizontal="centerContinuous" vertical="center"/>
    </xf>
    <xf numFmtId="166" fontId="9" fillId="3" borderId="0" xfId="1" applyNumberFormat="1" applyFont="1" applyFill="1" applyBorder="1"/>
    <xf numFmtId="0" fontId="11" fillId="2" borderId="0" xfId="3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right" vertical="center"/>
    </xf>
    <xf numFmtId="165" fontId="9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1" fillId="2" borderId="0" xfId="3" quotePrefix="1" applyFont="1" applyFill="1" applyBorder="1" applyAlignment="1">
      <alignment horizontal="left" vertical="center"/>
    </xf>
    <xf numFmtId="0" fontId="11" fillId="2" borderId="0" xfId="3" applyFont="1" applyFill="1" applyBorder="1" applyAlignment="1">
      <alignment vertical="center"/>
    </xf>
    <xf numFmtId="0" fontId="14" fillId="2" borderId="0" xfId="0" quotePrefix="1" applyFont="1" applyFill="1" applyBorder="1" applyAlignment="1">
      <alignment horizontal="left" vertical="center"/>
    </xf>
    <xf numFmtId="166" fontId="14" fillId="2" borderId="0" xfId="1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166" fontId="9" fillId="2" borderId="0" xfId="1" applyNumberFormat="1" applyFont="1" applyFill="1" applyBorder="1" applyAlignment="1">
      <alignment vertical="center"/>
    </xf>
    <xf numFmtId="166" fontId="9" fillId="2" borderId="0" xfId="1" applyNumberFormat="1" applyFont="1" applyFill="1" applyBorder="1" applyAlignment="1">
      <alignment horizontal="right" vertical="center"/>
    </xf>
    <xf numFmtId="166" fontId="18" fillId="3" borderId="0" xfId="1" applyNumberFormat="1" applyFont="1" applyFill="1" applyBorder="1" applyAlignment="1">
      <alignment horizontal="right" vertical="center"/>
    </xf>
    <xf numFmtId="164" fontId="18" fillId="0" borderId="0" xfId="1" applyFont="1" applyFill="1" applyBorder="1" applyAlignment="1">
      <alignment horizontal="right" vertical="center"/>
    </xf>
    <xf numFmtId="0" fontId="9" fillId="3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4" fillId="3" borderId="0" xfId="0" applyFont="1" applyFill="1" applyBorder="1" applyAlignment="1">
      <alignment horizontal="left" vertical="center"/>
    </xf>
    <xf numFmtId="166" fontId="18" fillId="0" borderId="0" xfId="1" applyNumberFormat="1" applyFont="1" applyFill="1" applyBorder="1" applyAlignment="1">
      <alignment horizontal="right" vertical="center"/>
    </xf>
    <xf numFmtId="0" fontId="1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3" applyFont="1" applyFill="1" applyBorder="1" applyAlignment="1">
      <alignment vertical="center"/>
    </xf>
    <xf numFmtId="0" fontId="9" fillId="2" borderId="0" xfId="3" applyFont="1" applyFill="1" applyAlignment="1">
      <alignment vertical="center"/>
    </xf>
    <xf numFmtId="0" fontId="23" fillId="0" borderId="2" xfId="0" applyFont="1" applyBorder="1" applyAlignment="1">
      <alignment vertical="center" wrapText="1"/>
    </xf>
    <xf numFmtId="0" fontId="9" fillId="2" borderId="0" xfId="3" applyFont="1" applyFill="1" applyBorder="1" applyAlignment="1">
      <alignment horizontal="center" vertical="center"/>
    </xf>
    <xf numFmtId="166" fontId="9" fillId="3" borderId="0" xfId="1" applyNumberFormat="1" applyFont="1" applyFill="1" applyBorder="1" applyAlignment="1">
      <alignment vertical="center"/>
    </xf>
    <xf numFmtId="166" fontId="14" fillId="2" borderId="0" xfId="1" applyNumberFormat="1" applyFont="1" applyFill="1" applyBorder="1" applyAlignment="1">
      <alignment horizontal="right" vertical="center"/>
    </xf>
    <xf numFmtId="166" fontId="9" fillId="3" borderId="0" xfId="1" applyNumberFormat="1" applyFont="1" applyFill="1" applyBorder="1" applyAlignment="1">
      <alignment horizontal="right" vertical="center"/>
    </xf>
    <xf numFmtId="0" fontId="11" fillId="2" borderId="0" xfId="4" applyFont="1" applyFill="1" applyAlignment="1">
      <alignment vertical="center"/>
    </xf>
    <xf numFmtId="167" fontId="8" fillId="2" borderId="0" xfId="2" applyNumberFormat="1" applyFont="1" applyFill="1" applyBorder="1" applyAlignment="1">
      <alignment vertical="center"/>
    </xf>
    <xf numFmtId="168" fontId="14" fillId="2" borderId="0" xfId="1" applyNumberFormat="1" applyFont="1" applyFill="1" applyBorder="1" applyAlignment="1">
      <alignment vertical="center"/>
    </xf>
    <xf numFmtId="0" fontId="9" fillId="2" borderId="0" xfId="3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vertical="center"/>
    </xf>
    <xf numFmtId="0" fontId="8" fillId="2" borderId="0" xfId="0" quotePrefix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 wrapText="1" shrinkToFit="1"/>
    </xf>
    <xf numFmtId="0" fontId="9" fillId="0" borderId="0" xfId="0" applyFont="1" applyFill="1" applyBorder="1" applyAlignment="1">
      <alignment vertical="center" wrapText="1" shrinkToFit="1"/>
    </xf>
    <xf numFmtId="0" fontId="14" fillId="0" borderId="0" xfId="0" applyFont="1" applyFill="1" applyBorder="1" applyAlignment="1">
      <alignment vertical="center" wrapText="1" shrinkToFit="1"/>
    </xf>
    <xf numFmtId="166" fontId="9" fillId="3" borderId="0" xfId="1" applyNumberFormat="1" applyFont="1" applyFill="1" applyBorder="1" applyAlignment="1">
      <alignment horizontal="right" vertical="center" wrapText="1" shrinkToFit="1"/>
    </xf>
    <xf numFmtId="0" fontId="9" fillId="0" borderId="0" xfId="1" applyNumberFormat="1" applyFont="1" applyFill="1" applyBorder="1" applyAlignment="1">
      <alignment vertical="center" wrapText="1" shrinkToFit="1"/>
    </xf>
    <xf numFmtId="0" fontId="9" fillId="3" borderId="0" xfId="0" applyFont="1" applyFill="1" applyAlignment="1">
      <alignment vertical="center" wrapText="1" shrinkToFit="1"/>
    </xf>
    <xf numFmtId="0" fontId="9" fillId="2" borderId="0" xfId="0" applyFont="1" applyFill="1" applyAlignment="1">
      <alignment horizontal="right" vertical="center" wrapText="1" shrinkToFit="1"/>
    </xf>
    <xf numFmtId="169" fontId="9" fillId="2" borderId="3" xfId="0" applyNumberFormat="1" applyFont="1" applyFill="1" applyBorder="1" applyAlignment="1">
      <alignment horizontal="right" vertical="center" wrapText="1" shrinkToFit="1"/>
    </xf>
    <xf numFmtId="169" fontId="9" fillId="7" borderId="0" xfId="0" applyNumberFormat="1" applyFont="1" applyFill="1" applyAlignment="1">
      <alignment horizontal="right" vertical="center" wrapText="1" shrinkToFit="1"/>
    </xf>
    <xf numFmtId="169" fontId="9" fillId="7" borderId="0" xfId="0" applyNumberFormat="1" applyFont="1" applyFill="1" applyBorder="1" applyAlignment="1">
      <alignment horizontal="right" vertical="center" wrapText="1" shrinkToFit="1"/>
    </xf>
    <xf numFmtId="0" fontId="8" fillId="7" borderId="0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 shrinkToFit="1"/>
    </xf>
    <xf numFmtId="166" fontId="9" fillId="2" borderId="6" xfId="1" applyNumberFormat="1" applyFont="1" applyFill="1" applyBorder="1" applyAlignment="1">
      <alignment horizontal="right" vertical="center" wrapText="1" shrinkToFit="1"/>
    </xf>
    <xf numFmtId="0" fontId="9" fillId="2" borderId="0" xfId="0" applyFont="1" applyFill="1" applyBorder="1" applyAlignment="1">
      <alignment horizontal="right" vertical="center" wrapText="1" shrinkToFit="1"/>
    </xf>
    <xf numFmtId="0" fontId="13" fillId="2" borderId="0" xfId="0" applyFont="1" applyFill="1" applyBorder="1" applyAlignment="1">
      <alignment vertical="center" wrapText="1" shrinkToFit="1"/>
    </xf>
    <xf numFmtId="170" fontId="24" fillId="2" borderId="0" xfId="1" applyNumberFormat="1" applyFont="1" applyFill="1" applyBorder="1" applyAlignment="1">
      <alignment horizontal="right" vertical="center" wrapText="1" shrinkToFit="1"/>
    </xf>
    <xf numFmtId="170" fontId="8" fillId="2" borderId="0" xfId="1" applyNumberFormat="1" applyFont="1" applyFill="1" applyBorder="1" applyAlignment="1">
      <alignment horizontal="right" vertical="center" wrapText="1" shrinkToFit="1"/>
    </xf>
    <xf numFmtId="0" fontId="8" fillId="0" borderId="0" xfId="0" applyFont="1" applyFill="1" applyBorder="1" applyAlignment="1">
      <alignment horizontal="center" vertical="center" wrapText="1" shrinkToFit="1"/>
    </xf>
    <xf numFmtId="164" fontId="14" fillId="2" borderId="0" xfId="1" applyNumberFormat="1" applyFont="1" applyFill="1" applyAlignment="1">
      <alignment horizontal="right" vertical="center" wrapText="1" shrinkToFit="1"/>
    </xf>
    <xf numFmtId="164" fontId="14" fillId="2" borderId="0" xfId="1" applyNumberFormat="1" applyFont="1" applyFill="1" applyBorder="1" applyAlignment="1">
      <alignment horizontal="right" vertical="center" wrapText="1" shrinkToFit="1"/>
    </xf>
    <xf numFmtId="164" fontId="8" fillId="0" borderId="0" xfId="1" applyNumberFormat="1" applyFont="1" applyFill="1" applyBorder="1" applyAlignment="1">
      <alignment horizontal="center" vertical="center" wrapText="1" shrinkToFit="1"/>
    </xf>
    <xf numFmtId="0" fontId="9" fillId="7" borderId="0" xfId="0" applyFont="1" applyFill="1" applyAlignment="1">
      <alignment horizontal="right" vertical="center" wrapText="1" shrinkToFit="1"/>
    </xf>
    <xf numFmtId="164" fontId="14" fillId="7" borderId="0" xfId="1" applyNumberFormat="1" applyFont="1" applyFill="1" applyAlignment="1">
      <alignment horizontal="right" vertical="center" wrapText="1" shrinkToFit="1"/>
    </xf>
    <xf numFmtId="164" fontId="14" fillId="7" borderId="6" xfId="1" applyNumberFormat="1" applyFont="1" applyFill="1" applyBorder="1" applyAlignment="1">
      <alignment horizontal="right" vertical="center" wrapText="1" shrinkToFit="1"/>
    </xf>
    <xf numFmtId="0" fontId="9" fillId="0" borderId="0" xfId="3" applyFont="1" applyFill="1" applyBorder="1" applyAlignment="1">
      <alignment vertical="center" wrapText="1" shrinkToFit="1"/>
    </xf>
    <xf numFmtId="0" fontId="9" fillId="2" borderId="0" xfId="3" applyFont="1" applyFill="1" applyBorder="1" applyAlignment="1">
      <alignment vertical="center" wrapText="1" shrinkToFit="1"/>
    </xf>
    <xf numFmtId="166" fontId="21" fillId="2" borderId="0" xfId="1" applyNumberFormat="1" applyFont="1" applyFill="1" applyBorder="1" applyAlignment="1">
      <alignment vertical="center" wrapText="1" shrinkToFit="1"/>
    </xf>
    <xf numFmtId="0" fontId="21" fillId="0" borderId="0" xfId="0" applyFont="1" applyFill="1" applyBorder="1" applyAlignment="1">
      <alignment vertical="center" wrapText="1" shrinkToFit="1"/>
    </xf>
    <xf numFmtId="0" fontId="21" fillId="2" borderId="0" xfId="0" applyFont="1" applyFill="1" applyBorder="1" applyAlignment="1">
      <alignment vertical="center" wrapText="1" shrinkToFit="1"/>
    </xf>
    <xf numFmtId="0" fontId="21" fillId="2" borderId="0" xfId="0" applyFont="1" applyFill="1" applyAlignment="1">
      <alignment vertical="center" wrapText="1" shrinkToFit="1"/>
    </xf>
    <xf numFmtId="166" fontId="21" fillId="2" borderId="0" xfId="1" applyNumberFormat="1" applyFont="1" applyFill="1" applyAlignment="1">
      <alignment vertical="center" wrapText="1" shrinkToFit="1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66" fontId="7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165" fontId="14" fillId="2" borderId="0" xfId="1" applyNumberFormat="1" applyFont="1" applyFill="1" applyBorder="1" applyAlignment="1">
      <alignment horizontal="right" vertical="center"/>
    </xf>
    <xf numFmtId="0" fontId="9" fillId="2" borderId="0" xfId="3" applyFont="1" applyFill="1" applyAlignment="1">
      <alignment horizontal="right" vertical="center" wrapText="1" shrinkToFit="1"/>
    </xf>
    <xf numFmtId="166" fontId="9" fillId="3" borderId="0" xfId="1" applyNumberFormat="1" applyFont="1" applyFill="1" applyAlignment="1">
      <alignment horizontal="right" vertical="center" wrapText="1" shrinkToFit="1"/>
    </xf>
    <xf numFmtId="166" fontId="14" fillId="3" borderId="0" xfId="1" applyNumberFormat="1" applyFont="1" applyFill="1" applyBorder="1" applyAlignment="1">
      <alignment horizontal="right" vertical="center" wrapText="1" shrinkToFit="1"/>
    </xf>
    <xf numFmtId="165" fontId="19" fillId="2" borderId="0" xfId="1" applyNumberFormat="1" applyFont="1" applyFill="1" applyBorder="1" applyAlignment="1">
      <alignment horizontal="right" vertical="center" wrapText="1" shrinkToFit="1"/>
    </xf>
    <xf numFmtId="166" fontId="20" fillId="2" borderId="0" xfId="1" applyNumberFormat="1" applyFont="1" applyFill="1" applyBorder="1" applyAlignment="1">
      <alignment horizontal="right" vertical="center" wrapText="1" shrinkToFit="1"/>
    </xf>
    <xf numFmtId="0" fontId="18" fillId="2" borderId="0" xfId="0" applyFont="1" applyFill="1" applyBorder="1" applyAlignment="1">
      <alignment horizontal="right" vertical="center" wrapText="1" shrinkToFit="1"/>
    </xf>
    <xf numFmtId="0" fontId="9" fillId="2" borderId="0" xfId="3" applyFont="1" applyFill="1" applyBorder="1" applyAlignment="1">
      <alignment horizontal="right" vertical="center" wrapText="1" shrinkToFit="1"/>
    </xf>
    <xf numFmtId="0" fontId="23" fillId="0" borderId="2" xfId="0" applyFont="1" applyBorder="1" applyAlignment="1">
      <alignment horizontal="right" vertical="center" wrapText="1" shrinkToFit="1"/>
    </xf>
    <xf numFmtId="0" fontId="23" fillId="0" borderId="0" xfId="0" applyFont="1" applyBorder="1" applyAlignment="1">
      <alignment horizontal="right" vertical="center" wrapText="1" shrinkToFit="1"/>
    </xf>
    <xf numFmtId="0" fontId="14" fillId="2" borderId="5" xfId="0" applyFont="1" applyFill="1" applyBorder="1" applyAlignment="1">
      <alignment vertical="center" wrapText="1"/>
    </xf>
    <xf numFmtId="0" fontId="20" fillId="6" borderId="0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/>
    </xf>
    <xf numFmtId="165" fontId="9" fillId="3" borderId="0" xfId="1" applyNumberFormat="1" applyFont="1" applyFill="1" applyBorder="1"/>
    <xf numFmtId="0" fontId="9" fillId="2" borderId="0" xfId="3" applyFont="1" applyFill="1" applyBorder="1" applyAlignment="1">
      <alignment horizontal="left" wrapText="1"/>
    </xf>
    <xf numFmtId="166" fontId="14" fillId="3" borderId="0" xfId="1" applyNumberFormat="1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3" applyFont="1" applyFill="1" applyAlignment="1">
      <alignment vertical="center"/>
    </xf>
    <xf numFmtId="0" fontId="36" fillId="3" borderId="0" xfId="0" applyFont="1" applyFill="1" applyBorder="1" applyAlignment="1">
      <alignment vertical="center"/>
    </xf>
    <xf numFmtId="0" fontId="8" fillId="3" borderId="0" xfId="6" applyFont="1" applyFill="1" applyBorder="1" applyAlignment="1">
      <alignment vertical="center"/>
    </xf>
    <xf numFmtId="165" fontId="9" fillId="3" borderId="0" xfId="1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left" vertical="center"/>
    </xf>
    <xf numFmtId="0" fontId="24" fillId="2" borderId="0" xfId="3" applyFont="1" applyFill="1" applyBorder="1" applyAlignment="1">
      <alignment horizontal="left" vertical="center"/>
    </xf>
    <xf numFmtId="0" fontId="32" fillId="2" borderId="0" xfId="0" applyFont="1" applyFill="1" applyAlignment="1">
      <alignment vertical="center"/>
    </xf>
    <xf numFmtId="165" fontId="32" fillId="2" borderId="0" xfId="0" applyNumberFormat="1" applyFont="1" applyFill="1" applyAlignment="1">
      <alignment vertical="center"/>
    </xf>
    <xf numFmtId="0" fontId="24" fillId="2" borderId="0" xfId="3" applyFont="1" applyFill="1" applyBorder="1" applyAlignment="1">
      <alignment horizontal="right" vertical="center"/>
    </xf>
    <xf numFmtId="0" fontId="20" fillId="6" borderId="0" xfId="0" applyFont="1" applyFill="1" applyBorder="1" applyAlignment="1">
      <alignment vertical="center" wrapText="1" shrinkToFit="1"/>
    </xf>
    <xf numFmtId="0" fontId="36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right" vertical="center" wrapText="1" shrinkToFit="1"/>
    </xf>
    <xf numFmtId="0" fontId="24" fillId="2" borderId="0" xfId="0" applyFont="1" applyFill="1" applyBorder="1" applyAlignment="1">
      <alignment horizontal="right" vertical="center" wrapText="1"/>
    </xf>
    <xf numFmtId="165" fontId="8" fillId="2" borderId="0" xfId="1" applyNumberFormat="1" applyFont="1" applyFill="1" applyBorder="1" applyAlignment="1">
      <alignment horizontal="right" vertical="center"/>
    </xf>
    <xf numFmtId="166" fontId="8" fillId="2" borderId="0" xfId="1" applyNumberFormat="1" applyFont="1" applyFill="1" applyBorder="1" applyAlignment="1">
      <alignment horizontal="right" vertical="center"/>
    </xf>
    <xf numFmtId="167" fontId="14" fillId="2" borderId="0" xfId="2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11" fillId="2" borderId="0" xfId="3" applyFont="1" applyFill="1" applyBorder="1" applyAlignment="1">
      <alignment horizontal="right" vertical="center"/>
    </xf>
    <xf numFmtId="0" fontId="9" fillId="2" borderId="0" xfId="3" applyFont="1" applyFill="1" applyBorder="1" applyAlignment="1">
      <alignment horizontal="right" vertical="center"/>
    </xf>
    <xf numFmtId="173" fontId="9" fillId="3" borderId="0" xfId="5" applyNumberFormat="1" applyFont="1" applyFill="1" applyBorder="1" applyAlignment="1">
      <alignment horizontal="center" vertical="center"/>
    </xf>
    <xf numFmtId="166" fontId="9" fillId="3" borderId="0" xfId="1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right" vertical="center" wrapText="1" shrinkToFit="1"/>
    </xf>
    <xf numFmtId="166" fontId="9" fillId="3" borderId="6" xfId="1" applyNumberFormat="1" applyFont="1" applyFill="1" applyBorder="1" applyAlignment="1">
      <alignment horizontal="right" vertical="center" wrapText="1" shrinkToFit="1"/>
    </xf>
    <xf numFmtId="165" fontId="8" fillId="2" borderId="0" xfId="1" applyNumberFormat="1" applyFont="1" applyFill="1" applyBorder="1" applyAlignment="1">
      <alignment horizontal="right" vertical="center" wrapText="1" shrinkToFit="1"/>
    </xf>
    <xf numFmtId="167" fontId="14" fillId="2" borderId="0" xfId="2" applyNumberFormat="1" applyFont="1" applyFill="1" applyBorder="1" applyAlignment="1">
      <alignment horizontal="right" vertical="center" wrapText="1" shrinkToFit="1"/>
    </xf>
    <xf numFmtId="0" fontId="9" fillId="7" borderId="0" xfId="0" applyFont="1" applyFill="1" applyBorder="1" applyAlignment="1">
      <alignment horizontal="right" vertical="center" wrapText="1" shrinkToFit="1"/>
    </xf>
    <xf numFmtId="165" fontId="20" fillId="3" borderId="0" xfId="1" applyNumberFormat="1" applyFont="1" applyFill="1" applyBorder="1" applyAlignment="1">
      <alignment horizontal="right" vertical="center" wrapText="1" shrinkToFit="1"/>
    </xf>
    <xf numFmtId="0" fontId="18" fillId="3" borderId="0" xfId="0" applyFont="1" applyFill="1" applyAlignment="1">
      <alignment horizontal="right" vertical="center" wrapText="1" shrinkToFit="1"/>
    </xf>
    <xf numFmtId="169" fontId="18" fillId="3" borderId="0" xfId="0" applyNumberFormat="1" applyFont="1" applyFill="1" applyAlignment="1">
      <alignment horizontal="right" vertical="center" wrapText="1" shrinkToFit="1"/>
    </xf>
    <xf numFmtId="37" fontId="11" fillId="7" borderId="0" xfId="0" applyNumberFormat="1" applyFont="1" applyFill="1" applyAlignment="1">
      <alignment horizontal="right" vertical="center" wrapText="1" shrinkToFit="1"/>
    </xf>
    <xf numFmtId="0" fontId="18" fillId="7" borderId="0" xfId="0" applyFont="1" applyFill="1" applyAlignment="1">
      <alignment horizontal="right" vertical="center" wrapText="1" shrinkToFit="1"/>
    </xf>
    <xf numFmtId="173" fontId="9" fillId="7" borderId="0" xfId="5" applyNumberFormat="1" applyFont="1" applyFill="1" applyBorder="1" applyAlignment="1">
      <alignment horizontal="right" vertical="center" wrapText="1" shrinkToFit="1"/>
    </xf>
    <xf numFmtId="0" fontId="9" fillId="3" borderId="0" xfId="0" applyFont="1" applyFill="1" applyAlignment="1">
      <alignment horizontal="right" vertical="center" wrapText="1" shrinkToFit="1"/>
    </xf>
    <xf numFmtId="173" fontId="9" fillId="3" borderId="0" xfId="5" applyNumberFormat="1" applyFont="1" applyFill="1" applyBorder="1" applyAlignment="1">
      <alignment horizontal="right" vertical="center" wrapText="1" shrinkToFit="1"/>
    </xf>
    <xf numFmtId="0" fontId="9" fillId="7" borderId="0" xfId="3" applyFont="1" applyFill="1" applyBorder="1" applyAlignment="1">
      <alignment horizontal="right" vertical="center" wrapText="1" shrinkToFit="1"/>
    </xf>
    <xf numFmtId="0" fontId="9" fillId="3" borderId="0" xfId="3" applyFont="1" applyFill="1" applyBorder="1" applyAlignment="1">
      <alignment horizontal="right" vertical="center" wrapText="1" shrinkToFit="1"/>
    </xf>
    <xf numFmtId="0" fontId="9" fillId="0" borderId="0" xfId="3" applyFont="1" applyFill="1" applyBorder="1" applyAlignment="1">
      <alignment horizontal="right" vertical="center" wrapText="1" shrinkToFit="1"/>
    </xf>
    <xf numFmtId="0" fontId="9" fillId="3" borderId="0" xfId="3" applyFont="1" applyFill="1" applyAlignment="1">
      <alignment horizontal="right" vertical="center" wrapText="1" shrinkToFit="1"/>
    </xf>
    <xf numFmtId="0" fontId="9" fillId="3" borderId="0" xfId="0" applyFont="1" applyFill="1" applyBorder="1" applyAlignment="1">
      <alignment horizontal="right" vertical="center" wrapText="1" shrinkToFit="1"/>
    </xf>
    <xf numFmtId="0" fontId="11" fillId="2" borderId="0" xfId="0" applyFont="1" applyFill="1" applyAlignment="1">
      <alignment horizontal="centerContinuous" vertical="center" wrapText="1" shrinkToFit="1"/>
    </xf>
    <xf numFmtId="0" fontId="24" fillId="2" borderId="0" xfId="3" applyFont="1" applyFill="1" applyBorder="1" applyAlignment="1">
      <alignment horizontal="left" vertical="center" wrapText="1" shrinkToFit="1"/>
    </xf>
    <xf numFmtId="0" fontId="14" fillId="7" borderId="3" xfId="0" applyFont="1" applyFill="1" applyBorder="1" applyAlignment="1">
      <alignment vertical="center" wrapText="1" shrinkToFit="1"/>
    </xf>
    <xf numFmtId="0" fontId="14" fillId="2" borderId="5" xfId="0" applyFont="1" applyFill="1" applyBorder="1" applyAlignment="1">
      <alignment vertical="center" wrapText="1" shrinkToFit="1"/>
    </xf>
    <xf numFmtId="0" fontId="14" fillId="7" borderId="0" xfId="0" applyFont="1" applyFill="1" applyBorder="1" applyAlignment="1">
      <alignment horizontal="left" vertical="center" wrapText="1" shrinkToFit="1"/>
    </xf>
    <xf numFmtId="0" fontId="14" fillId="3" borderId="5" xfId="0" applyFont="1" applyFill="1" applyBorder="1" applyAlignment="1">
      <alignment horizontal="left" vertical="center" wrapText="1" shrinkToFit="1"/>
    </xf>
    <xf numFmtId="0" fontId="9" fillId="7" borderId="0" xfId="0" applyFont="1" applyFill="1" applyBorder="1" applyAlignment="1">
      <alignment vertical="center" wrapText="1" shrinkToFit="1"/>
    </xf>
    <xf numFmtId="0" fontId="14" fillId="2" borderId="3" xfId="0" applyFont="1" applyFill="1" applyBorder="1" applyAlignment="1">
      <alignment vertical="center" wrapText="1" shrinkToFit="1"/>
    </xf>
    <xf numFmtId="0" fontId="14" fillId="7" borderId="0" xfId="0" applyFont="1" applyFill="1" applyBorder="1" applyAlignment="1">
      <alignment vertical="center" wrapText="1" shrinkToFit="1"/>
    </xf>
    <xf numFmtId="0" fontId="9" fillId="0" borderId="6" xfId="0" applyFont="1" applyFill="1" applyBorder="1" applyAlignment="1">
      <alignment vertical="center" wrapText="1" shrinkToFit="1"/>
    </xf>
    <xf numFmtId="0" fontId="11" fillId="2" borderId="0" xfId="4" applyFont="1" applyFill="1" applyAlignment="1">
      <alignment vertical="center" wrapText="1" shrinkToFit="1"/>
    </xf>
    <xf numFmtId="0" fontId="9" fillId="3" borderId="0" xfId="0" applyFont="1" applyFill="1" applyBorder="1" applyAlignment="1">
      <alignment vertical="center" wrapText="1" shrinkToFit="1"/>
    </xf>
    <xf numFmtId="0" fontId="14" fillId="3" borderId="0" xfId="0" quotePrefix="1" applyFont="1" applyFill="1" applyBorder="1" applyAlignment="1">
      <alignment horizontal="left" vertical="center" wrapText="1" shrinkToFit="1"/>
    </xf>
    <xf numFmtId="0" fontId="8" fillId="3" borderId="0" xfId="6" applyFont="1" applyFill="1" applyBorder="1" applyAlignment="1">
      <alignment vertical="center" wrapText="1" shrinkToFit="1"/>
    </xf>
    <xf numFmtId="0" fontId="15" fillId="2" borderId="0" xfId="0" applyFont="1" applyFill="1" applyBorder="1" applyAlignment="1">
      <alignment horizontal="left" vertical="center" wrapText="1" shrinkToFit="1"/>
    </xf>
    <xf numFmtId="0" fontId="26" fillId="2" borderId="0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vertical="center"/>
    </xf>
    <xf numFmtId="166" fontId="18" fillId="2" borderId="0" xfId="1" applyNumberFormat="1" applyFont="1" applyFill="1" applyBorder="1" applyAlignment="1">
      <alignment horizontal="center" vertical="center"/>
    </xf>
    <xf numFmtId="0" fontId="9" fillId="3" borderId="0" xfId="4" applyFont="1" applyFill="1" applyAlignment="1">
      <alignment vertical="center"/>
    </xf>
    <xf numFmtId="0" fontId="9" fillId="0" borderId="0" xfId="4" applyFont="1" applyFill="1" applyAlignment="1">
      <alignment vertical="center"/>
    </xf>
    <xf numFmtId="0" fontId="26" fillId="2" borderId="0" xfId="4" applyFont="1" applyFill="1" applyBorder="1" applyAlignment="1">
      <alignment vertical="center"/>
    </xf>
    <xf numFmtId="0" fontId="32" fillId="2" borderId="0" xfId="4" applyFont="1" applyFill="1" applyBorder="1" applyAlignment="1">
      <alignment horizontal="right" vertical="center"/>
    </xf>
    <xf numFmtId="0" fontId="9" fillId="2" borderId="6" xfId="0" applyFont="1" applyFill="1" applyBorder="1" applyAlignment="1">
      <alignment vertical="center"/>
    </xf>
    <xf numFmtId="0" fontId="24" fillId="2" borderId="0" xfId="3" applyFont="1" applyFill="1" applyBorder="1" applyAlignment="1">
      <alignment horizontal="right" vertical="center" wrapText="1" shrinkToFit="1"/>
    </xf>
    <xf numFmtId="165" fontId="9" fillId="0" borderId="0" xfId="1" applyNumberFormat="1" applyFont="1" applyFill="1" applyBorder="1" applyAlignment="1">
      <alignment horizontal="right" vertical="center" wrapText="1" shrinkToFit="1"/>
    </xf>
    <xf numFmtId="0" fontId="10" fillId="0" borderId="0" xfId="4" applyFont="1" applyFill="1" applyBorder="1" applyAlignment="1">
      <alignment horizontal="right" vertical="center" wrapText="1" shrinkToFit="1"/>
    </xf>
    <xf numFmtId="166" fontId="9" fillId="3" borderId="5" xfId="1" applyNumberFormat="1" applyFont="1" applyFill="1" applyBorder="1" applyAlignment="1">
      <alignment horizontal="right" vertical="center" wrapText="1" shrinkToFit="1"/>
    </xf>
    <xf numFmtId="165" fontId="20" fillId="2" borderId="0" xfId="1" applyNumberFormat="1" applyFont="1" applyFill="1" applyBorder="1" applyAlignment="1">
      <alignment horizontal="right" vertical="center" wrapText="1" shrinkToFit="1"/>
    </xf>
    <xf numFmtId="165" fontId="18" fillId="2" borderId="0" xfId="1" applyNumberFormat="1" applyFont="1" applyFill="1" applyBorder="1" applyAlignment="1">
      <alignment horizontal="right" vertical="center" wrapText="1" shrinkToFit="1"/>
    </xf>
    <xf numFmtId="167" fontId="20" fillId="2" borderId="0" xfId="2" applyNumberFormat="1" applyFont="1" applyFill="1" applyBorder="1" applyAlignment="1">
      <alignment horizontal="right" vertical="center" wrapText="1" shrinkToFit="1"/>
    </xf>
    <xf numFmtId="0" fontId="8" fillId="2" borderId="0" xfId="0" applyFont="1" applyFill="1" applyBorder="1" applyAlignment="1">
      <alignment horizontal="right" vertical="center" wrapText="1" shrinkToFit="1"/>
    </xf>
    <xf numFmtId="0" fontId="11" fillId="7" borderId="0" xfId="0" applyFont="1" applyFill="1" applyAlignment="1">
      <alignment horizontal="right" vertical="center" wrapText="1" shrinkToFit="1"/>
    </xf>
    <xf numFmtId="0" fontId="11" fillId="7" borderId="0" xfId="0" applyFont="1" applyFill="1" applyBorder="1" applyAlignment="1">
      <alignment horizontal="right" vertical="center" wrapText="1" shrinkToFit="1"/>
    </xf>
    <xf numFmtId="173" fontId="9" fillId="7" borderId="6" xfId="5" applyNumberFormat="1" applyFont="1" applyFill="1" applyBorder="1" applyAlignment="1">
      <alignment horizontal="right" vertical="center" wrapText="1" shrinkToFit="1"/>
    </xf>
    <xf numFmtId="0" fontId="9" fillId="2" borderId="0" xfId="4" applyFont="1" applyFill="1" applyAlignment="1">
      <alignment horizontal="right" vertical="center" wrapText="1" shrinkToFit="1"/>
    </xf>
    <xf numFmtId="0" fontId="9" fillId="2" borderId="0" xfId="4" applyFont="1" applyFill="1" applyBorder="1" applyAlignment="1">
      <alignment horizontal="right" vertical="center" wrapText="1" shrinkToFit="1"/>
    </xf>
    <xf numFmtId="0" fontId="8" fillId="2" borderId="0" xfId="4" applyFont="1" applyFill="1" applyBorder="1" applyAlignment="1">
      <alignment horizontal="right" vertical="center" wrapText="1" shrinkToFit="1"/>
    </xf>
    <xf numFmtId="165" fontId="8" fillId="2" borderId="0" xfId="0" applyNumberFormat="1" applyFont="1" applyFill="1" applyBorder="1" applyAlignment="1">
      <alignment horizontal="right" vertical="center" wrapText="1" shrinkToFit="1"/>
    </xf>
    <xf numFmtId="173" fontId="11" fillId="7" borderId="0" xfId="5" applyNumberFormat="1" applyFont="1" applyFill="1" applyBorder="1" applyAlignment="1">
      <alignment horizontal="right" vertical="center" wrapText="1" shrinkToFit="1"/>
    </xf>
    <xf numFmtId="165" fontId="9" fillId="3" borderId="0" xfId="1" applyNumberFormat="1" applyFont="1" applyFill="1" applyBorder="1" applyAlignment="1">
      <alignment horizontal="right" vertical="center" wrapText="1" shrinkToFit="1"/>
    </xf>
    <xf numFmtId="0" fontId="26" fillId="2" borderId="0" xfId="4" applyFont="1" applyFill="1" applyBorder="1" applyAlignment="1">
      <alignment horizontal="right" vertical="center" wrapText="1" shrinkToFit="1"/>
    </xf>
    <xf numFmtId="0" fontId="11" fillId="2" borderId="0" xfId="3" quotePrefix="1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1" fillId="2" borderId="0" xfId="3" quotePrefix="1" applyFont="1" applyFill="1" applyBorder="1" applyAlignment="1">
      <alignment horizontal="center" vertical="center" wrapText="1"/>
    </xf>
    <xf numFmtId="0" fontId="11" fillId="2" borderId="0" xfId="4" applyFont="1" applyFill="1" applyAlignment="1">
      <alignment vertical="center" wrapText="1"/>
    </xf>
    <xf numFmtId="0" fontId="9" fillId="3" borderId="0" xfId="0" quotePrefix="1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left" vertical="center" wrapText="1"/>
    </xf>
    <xf numFmtId="0" fontId="24" fillId="2" borderId="0" xfId="3" applyFont="1" applyFill="1" applyBorder="1" applyAlignment="1">
      <alignment horizontal="left" vertical="center" wrapText="1"/>
    </xf>
    <xf numFmtId="0" fontId="14" fillId="7" borderId="3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1" fillId="2" borderId="0" xfId="4" applyFont="1" applyFill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 indent="1"/>
    </xf>
    <xf numFmtId="0" fontId="9" fillId="7" borderId="0" xfId="0" applyFont="1" applyFill="1" applyBorder="1" applyAlignment="1">
      <alignment horizontal="left" vertical="center" wrapText="1" indent="1" shrinkToFit="1"/>
    </xf>
    <xf numFmtId="0" fontId="9" fillId="3" borderId="0" xfId="0" applyFont="1" applyFill="1" applyBorder="1" applyAlignment="1">
      <alignment horizontal="left" vertical="center" wrapText="1" indent="1" shrinkToFit="1"/>
    </xf>
    <xf numFmtId="0" fontId="9" fillId="7" borderId="6" xfId="0" applyFont="1" applyFill="1" applyBorder="1" applyAlignment="1">
      <alignment horizontal="left" vertical="center" wrapText="1" indent="1" shrinkToFit="1"/>
    </xf>
    <xf numFmtId="0" fontId="14" fillId="7" borderId="0" xfId="0" quotePrefix="1" applyFont="1" applyFill="1" applyBorder="1" applyAlignment="1">
      <alignment horizontal="left" vertical="center" wrapText="1" indent="1"/>
    </xf>
    <xf numFmtId="0" fontId="14" fillId="2" borderId="0" xfId="0" quotePrefix="1" applyFont="1" applyFill="1" applyBorder="1" applyAlignment="1">
      <alignment horizontal="left" vertical="center" wrapText="1" indent="1"/>
    </xf>
    <xf numFmtId="0" fontId="14" fillId="2" borderId="0" xfId="0" applyFont="1" applyFill="1" applyBorder="1" applyAlignment="1">
      <alignment horizontal="left" vertical="center" wrapText="1" indent="1"/>
    </xf>
    <xf numFmtId="0" fontId="14" fillId="7" borderId="0" xfId="0" applyFont="1" applyFill="1" applyBorder="1" applyAlignment="1">
      <alignment horizontal="left" vertical="center" wrapText="1" indent="1"/>
    </xf>
    <xf numFmtId="0" fontId="14" fillId="2" borderId="3" xfId="0" applyFont="1" applyFill="1" applyBorder="1" applyAlignment="1">
      <alignment horizontal="left" vertical="center" wrapText="1" indent="1"/>
    </xf>
    <xf numFmtId="0" fontId="14" fillId="7" borderId="5" xfId="0" applyFont="1" applyFill="1" applyBorder="1" applyAlignment="1">
      <alignment horizontal="left" vertical="center" wrapText="1" indent="1"/>
    </xf>
    <xf numFmtId="0" fontId="9" fillId="7" borderId="0" xfId="0" applyFont="1" applyFill="1" applyBorder="1" applyAlignment="1">
      <alignment horizontal="left" vertical="center" indent="1"/>
    </xf>
    <xf numFmtId="0" fontId="9" fillId="2" borderId="0" xfId="0" applyFont="1" applyFill="1" applyBorder="1" applyAlignment="1">
      <alignment horizontal="left" vertical="center" indent="1"/>
    </xf>
    <xf numFmtId="0" fontId="8" fillId="7" borderId="0" xfId="0" applyFont="1" applyFill="1" applyBorder="1" applyAlignment="1">
      <alignment horizontal="left" vertical="center" wrapText="1"/>
    </xf>
    <xf numFmtId="0" fontId="8" fillId="7" borderId="0" xfId="0" applyFont="1" applyFill="1" applyBorder="1" applyAlignment="1">
      <alignment vertical="center" wrapText="1" shrinkToFit="1"/>
    </xf>
    <xf numFmtId="43" fontId="18" fillId="2" borderId="0" xfId="0" applyNumberFormat="1" applyFont="1" applyFill="1" applyBorder="1" applyAlignment="1">
      <alignment vertical="center"/>
    </xf>
    <xf numFmtId="0" fontId="9" fillId="3" borderId="0" xfId="6" applyFont="1" applyFill="1" applyBorder="1" applyAlignment="1">
      <alignment horizontal="center" vertical="center"/>
    </xf>
    <xf numFmtId="0" fontId="14" fillId="3" borderId="0" xfId="0" quotePrefix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 wrapText="1"/>
    </xf>
    <xf numFmtId="169" fontId="9" fillId="3" borderId="0" xfId="0" applyNumberFormat="1" applyFont="1" applyFill="1" applyAlignment="1">
      <alignment horizontal="right" vertical="center" wrapText="1" shrinkToFit="1"/>
    </xf>
    <xf numFmtId="166" fontId="18" fillId="3" borderId="0" xfId="1" applyNumberFormat="1" applyFont="1" applyFill="1" applyBorder="1" applyAlignment="1">
      <alignment horizontal="right" vertical="center" wrapText="1" shrinkToFit="1"/>
    </xf>
    <xf numFmtId="0" fontId="9" fillId="3" borderId="0" xfId="6" applyFont="1" applyFill="1" applyBorder="1" applyAlignment="1">
      <alignment horizontal="right" vertical="center" wrapText="1" shrinkToFit="1"/>
    </xf>
    <xf numFmtId="0" fontId="14" fillId="2" borderId="0" xfId="0" applyFont="1" applyFill="1" applyBorder="1" applyAlignment="1">
      <alignment horizontal="right" vertical="center" wrapText="1" shrinkToFit="1"/>
    </xf>
    <xf numFmtId="165" fontId="14" fillId="2" borderId="0" xfId="0" applyNumberFormat="1" applyFont="1" applyFill="1" applyBorder="1" applyAlignment="1">
      <alignment horizontal="right" vertical="center" wrapText="1" shrinkToFit="1"/>
    </xf>
    <xf numFmtId="166" fontId="18" fillId="3" borderId="6" xfId="1" applyNumberFormat="1" applyFont="1" applyFill="1" applyBorder="1" applyAlignment="1">
      <alignment horizontal="right" vertical="center" wrapText="1" shrinkToFit="1"/>
    </xf>
    <xf numFmtId="167" fontId="18" fillId="2" borderId="0" xfId="2" applyNumberFormat="1" applyFont="1" applyFill="1" applyBorder="1" applyAlignment="1">
      <alignment horizontal="right" vertical="center" wrapText="1" shrinkToFit="1"/>
    </xf>
    <xf numFmtId="166" fontId="18" fillId="2" borderId="0" xfId="1" applyNumberFormat="1" applyFont="1" applyFill="1" applyBorder="1" applyAlignment="1">
      <alignment horizontal="right" vertical="center" wrapText="1" shrinkToFit="1"/>
    </xf>
    <xf numFmtId="164" fontId="9" fillId="3" borderId="0" xfId="1" applyNumberFormat="1" applyFont="1" applyFill="1" applyBorder="1" applyAlignment="1">
      <alignment horizontal="right" vertical="center" wrapText="1" shrinkToFit="1"/>
    </xf>
    <xf numFmtId="166" fontId="9" fillId="3" borderId="0" xfId="3" applyNumberFormat="1" applyFont="1" applyFill="1" applyBorder="1" applyAlignment="1">
      <alignment horizontal="right" vertical="center" wrapText="1" shrinkToFit="1"/>
    </xf>
    <xf numFmtId="166" fontId="9" fillId="7" borderId="0" xfId="3" applyNumberFormat="1" applyFont="1" applyFill="1" applyBorder="1" applyAlignment="1">
      <alignment horizontal="right" vertical="center" wrapText="1" shrinkToFit="1"/>
    </xf>
    <xf numFmtId="0" fontId="8" fillId="3" borderId="0" xfId="0" applyFont="1" applyFill="1" applyBorder="1" applyAlignment="1">
      <alignment vertical="center"/>
    </xf>
    <xf numFmtId="173" fontId="11" fillId="3" borderId="0" xfId="5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165" fontId="18" fillId="3" borderId="0" xfId="1" applyNumberFormat="1" applyFont="1" applyFill="1" applyBorder="1" applyAlignment="1">
      <alignment horizontal="right" vertical="center" wrapText="1" shrinkToFit="1"/>
    </xf>
    <xf numFmtId="165" fontId="9" fillId="2" borderId="0" xfId="1" applyNumberFormat="1" applyFont="1" applyFill="1" applyBorder="1" applyAlignment="1">
      <alignment horizontal="right" vertical="center"/>
    </xf>
    <xf numFmtId="165" fontId="9" fillId="2" borderId="6" xfId="1" applyNumberFormat="1" applyFont="1" applyFill="1" applyBorder="1" applyAlignment="1">
      <alignment horizontal="right" vertical="center" wrapText="1" shrinkToFit="1"/>
    </xf>
    <xf numFmtId="0" fontId="38" fillId="0" borderId="0" xfId="0" applyFont="1" applyFill="1" applyBorder="1" applyAlignment="1">
      <alignment vertical="center" wrapText="1" shrinkToFit="1"/>
    </xf>
    <xf numFmtId="165" fontId="9" fillId="0" borderId="0" xfId="1" applyNumberFormat="1" applyFont="1" applyFill="1" applyBorder="1" applyAlignment="1">
      <alignment vertical="center" wrapText="1" shrinkToFit="1"/>
    </xf>
    <xf numFmtId="164" fontId="9" fillId="0" borderId="0" xfId="1" applyNumberFormat="1" applyFont="1" applyFill="1" applyBorder="1" applyAlignment="1">
      <alignment vertical="center" wrapText="1" shrinkToFit="1"/>
    </xf>
    <xf numFmtId="0" fontId="9" fillId="0" borderId="0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/>
    </xf>
    <xf numFmtId="0" fontId="39" fillId="2" borderId="0" xfId="4" applyFont="1" applyFill="1" applyBorder="1" applyAlignment="1">
      <alignment horizontal="centerContinuous" vertical="center"/>
    </xf>
    <xf numFmtId="0" fontId="40" fillId="2" borderId="0" xfId="4" applyFont="1" applyFill="1" applyBorder="1" applyAlignment="1">
      <alignment vertical="center"/>
    </xf>
    <xf numFmtId="0" fontId="41" fillId="2" borderId="0" xfId="4" applyFont="1" applyFill="1" applyAlignment="1">
      <alignment vertical="center"/>
    </xf>
    <xf numFmtId="0" fontId="39" fillId="2" borderId="0" xfId="4" applyFont="1" applyFill="1" applyBorder="1" applyAlignment="1">
      <alignment horizontal="left" vertical="center"/>
    </xf>
    <xf numFmtId="0" fontId="40" fillId="2" borderId="0" xfId="4" applyFont="1" applyFill="1" applyBorder="1" applyAlignment="1">
      <alignment horizontal="centerContinuous" vertical="center"/>
    </xf>
    <xf numFmtId="0" fontId="39" fillId="2" borderId="0" xfId="4" applyFont="1" applyFill="1" applyBorder="1" applyAlignment="1">
      <alignment horizontal="center" vertical="center"/>
    </xf>
    <xf numFmtId="0" fontId="41" fillId="2" borderId="0" xfId="4" applyFont="1" applyFill="1" applyAlignment="1">
      <alignment horizontal="centerContinuous" vertical="center"/>
    </xf>
    <xf numFmtId="0" fontId="11" fillId="2" borderId="0" xfId="3" applyFont="1" applyFill="1" applyBorder="1" applyAlignment="1">
      <alignment horizontal="centerContinuous" vertical="center"/>
    </xf>
    <xf numFmtId="0" fontId="42" fillId="2" borderId="0" xfId="4" applyFont="1" applyFill="1" applyBorder="1" applyAlignment="1">
      <alignment horizontal="centerContinuous" vertical="center"/>
    </xf>
    <xf numFmtId="0" fontId="36" fillId="2" borderId="0" xfId="4" applyFont="1" applyFill="1" applyBorder="1" applyAlignment="1">
      <alignment vertical="center"/>
    </xf>
    <xf numFmtId="0" fontId="42" fillId="2" borderId="0" xfId="4" applyFont="1" applyFill="1" applyBorder="1" applyAlignment="1">
      <alignment vertical="center"/>
    </xf>
    <xf numFmtId="0" fontId="13" fillId="2" borderId="0" xfId="4" applyFont="1" applyFill="1" applyBorder="1" applyAlignment="1">
      <alignment vertical="center"/>
    </xf>
    <xf numFmtId="0" fontId="41" fillId="2" borderId="0" xfId="4" applyFont="1" applyFill="1" applyBorder="1" applyAlignment="1">
      <alignment vertical="center"/>
    </xf>
    <xf numFmtId="0" fontId="44" fillId="2" borderId="0" xfId="4" applyFont="1" applyFill="1" applyBorder="1" applyAlignment="1">
      <alignment vertical="center"/>
    </xf>
    <xf numFmtId="0" fontId="41" fillId="2" borderId="0" xfId="4" applyFont="1" applyFill="1" applyAlignment="1">
      <alignment horizontal="left" vertical="center"/>
    </xf>
    <xf numFmtId="166" fontId="41" fillId="2" borderId="0" xfId="1" applyNumberFormat="1" applyFont="1" applyFill="1" applyBorder="1" applyAlignment="1">
      <alignment horizontal="right" vertical="center"/>
    </xf>
    <xf numFmtId="0" fontId="41" fillId="2" borderId="0" xfId="4" applyFont="1" applyFill="1" applyBorder="1" applyAlignment="1">
      <alignment horizontal="left" vertical="center"/>
    </xf>
    <xf numFmtId="0" fontId="43" fillId="2" borderId="0" xfId="4" applyFont="1" applyFill="1" applyBorder="1" applyAlignment="1">
      <alignment vertical="center"/>
    </xf>
    <xf numFmtId="172" fontId="37" fillId="2" borderId="2" xfId="4" applyNumberFormat="1" applyFont="1" applyFill="1" applyBorder="1" applyAlignment="1">
      <alignment horizontal="centerContinuous" vertical="center" wrapText="1" shrinkToFit="1"/>
    </xf>
    <xf numFmtId="0" fontId="24" fillId="3" borderId="0" xfId="4" applyFont="1" applyFill="1" applyBorder="1" applyAlignment="1">
      <alignment horizontal="right" vertical="center" wrapText="1" shrinkToFit="1"/>
    </xf>
    <xf numFmtId="0" fontId="37" fillId="2" borderId="2" xfId="4" applyFont="1" applyFill="1" applyBorder="1" applyAlignment="1">
      <alignment horizontal="centerContinuous" vertical="center" wrapText="1" shrinkToFit="1"/>
    </xf>
    <xf numFmtId="10" fontId="9" fillId="3" borderId="0" xfId="2" applyNumberFormat="1" applyFont="1" applyFill="1" applyBorder="1" applyAlignment="1">
      <alignment horizontal="right" vertical="center" wrapText="1" shrinkToFit="1"/>
    </xf>
    <xf numFmtId="10" fontId="9" fillId="7" borderId="0" xfId="2" applyNumberFormat="1" applyFont="1" applyFill="1" applyBorder="1" applyAlignment="1">
      <alignment horizontal="right" vertical="center" wrapText="1" shrinkToFit="1"/>
    </xf>
    <xf numFmtId="164" fontId="9" fillId="7" borderId="0" xfId="1" applyNumberFormat="1" applyFont="1" applyFill="1" applyBorder="1" applyAlignment="1">
      <alignment horizontal="right" vertical="center" wrapText="1" shrinkToFit="1"/>
    </xf>
    <xf numFmtId="168" fontId="9" fillId="3" borderId="0" xfId="1" applyNumberFormat="1" applyFont="1" applyFill="1" applyBorder="1" applyAlignment="1">
      <alignment horizontal="right" vertical="center" wrapText="1" shrinkToFit="1"/>
    </xf>
    <xf numFmtId="168" fontId="9" fillId="7" borderId="0" xfId="1" applyNumberFormat="1" applyFont="1" applyFill="1" applyBorder="1" applyAlignment="1">
      <alignment horizontal="right" vertical="center" wrapText="1" shrinkToFit="1"/>
    </xf>
    <xf numFmtId="164" fontId="9" fillId="7" borderId="0" xfId="1" applyFont="1" applyFill="1" applyBorder="1" applyAlignment="1">
      <alignment horizontal="right" vertical="center" wrapText="1" shrinkToFit="1"/>
    </xf>
    <xf numFmtId="164" fontId="9" fillId="3" borderId="0" xfId="1" applyFont="1" applyFill="1" applyBorder="1" applyAlignment="1">
      <alignment horizontal="right" vertical="center" wrapText="1" shrinkToFit="1"/>
    </xf>
    <xf numFmtId="0" fontId="36" fillId="2" borderId="0" xfId="4" applyFont="1" applyFill="1" applyBorder="1" applyAlignment="1">
      <alignment horizontal="centerContinuous" vertical="center" shrinkToFit="1"/>
    </xf>
    <xf numFmtId="0" fontId="36" fillId="2" borderId="0" xfId="4" applyFont="1" applyFill="1" applyBorder="1" applyAlignment="1">
      <alignment vertical="center" shrinkToFit="1"/>
    </xf>
    <xf numFmtId="0" fontId="20" fillId="6" borderId="0" xfId="4" applyFont="1" applyFill="1" applyBorder="1" applyAlignment="1">
      <alignment horizontal="centerContinuous" vertical="center" shrinkToFit="1"/>
    </xf>
    <xf numFmtId="0" fontId="42" fillId="2" borderId="0" xfId="4" applyFont="1" applyFill="1" applyBorder="1" applyAlignment="1">
      <alignment vertical="center" shrinkToFit="1"/>
    </xf>
    <xf numFmtId="169" fontId="42" fillId="2" borderId="0" xfId="4" applyNumberFormat="1" applyFont="1" applyFill="1" applyBorder="1" applyAlignment="1">
      <alignment vertical="center" shrinkToFit="1"/>
    </xf>
    <xf numFmtId="0" fontId="11" fillId="2" borderId="0" xfId="3" applyFont="1" applyFill="1" applyBorder="1" applyAlignment="1">
      <alignment horizontal="centerContinuous" vertical="center" wrapText="1"/>
    </xf>
    <xf numFmtId="0" fontId="13" fillId="2" borderId="0" xfId="4" applyFont="1" applyFill="1" applyBorder="1" applyAlignment="1">
      <alignment vertical="center" wrapText="1"/>
    </xf>
    <xf numFmtId="0" fontId="36" fillId="2" borderId="0" xfId="4" applyFont="1" applyFill="1" applyBorder="1" applyAlignment="1">
      <alignment vertical="center" wrapText="1"/>
    </xf>
    <xf numFmtId="0" fontId="9" fillId="2" borderId="0" xfId="4" applyFont="1" applyFill="1" applyBorder="1" applyAlignment="1">
      <alignment horizontal="left" vertical="center" wrapText="1"/>
    </xf>
    <xf numFmtId="0" fontId="9" fillId="7" borderId="0" xfId="4" applyFont="1" applyFill="1" applyBorder="1" applyAlignment="1">
      <alignment horizontal="left" vertical="center" wrapText="1"/>
    </xf>
    <xf numFmtId="0" fontId="9" fillId="7" borderId="0" xfId="4" applyFont="1" applyFill="1" applyBorder="1" applyAlignment="1">
      <alignment vertical="center" wrapText="1"/>
    </xf>
    <xf numFmtId="0" fontId="42" fillId="2" borderId="0" xfId="4" applyFont="1" applyFill="1" applyBorder="1" applyAlignment="1">
      <alignment vertical="center" wrapText="1"/>
    </xf>
    <xf numFmtId="0" fontId="44" fillId="2" borderId="0" xfId="4" applyFont="1" applyFill="1" applyBorder="1" applyAlignment="1">
      <alignment vertical="center" wrapText="1"/>
    </xf>
    <xf numFmtId="0" fontId="14" fillId="3" borderId="0" xfId="0" applyFont="1" applyFill="1" applyBorder="1" applyAlignment="1">
      <alignment horizontal="left" vertical="center" wrapText="1" indent="1"/>
    </xf>
    <xf numFmtId="0" fontId="14" fillId="7" borderId="6" xfId="0" applyFont="1" applyFill="1" applyBorder="1" applyAlignment="1">
      <alignment horizontal="left" vertical="center" wrapText="1" indent="1"/>
    </xf>
    <xf numFmtId="0" fontId="24" fillId="2" borderId="0" xfId="4" applyFont="1" applyFill="1" applyBorder="1" applyAlignment="1">
      <alignment horizontal="center" vertical="center" wrapText="1" shrinkToFit="1"/>
    </xf>
    <xf numFmtId="0" fontId="37" fillId="2" borderId="0" xfId="4" applyFont="1" applyFill="1" applyBorder="1" applyAlignment="1">
      <alignment horizontal="centerContinuous" vertical="center" wrapText="1" shrinkToFit="1"/>
    </xf>
    <xf numFmtId="17" fontId="24" fillId="2" borderId="0" xfId="4" applyNumberFormat="1" applyFont="1" applyFill="1" applyBorder="1" applyAlignment="1">
      <alignment horizontal="right" vertical="center" wrapText="1" shrinkToFit="1"/>
    </xf>
    <xf numFmtId="10" fontId="9" fillId="0" borderId="6" xfId="2" applyNumberFormat="1" applyFont="1" applyFill="1" applyBorder="1" applyAlignment="1">
      <alignment horizontal="right" vertical="center" wrapText="1" shrinkToFit="1"/>
    </xf>
    <xf numFmtId="168" fontId="9" fillId="0" borderId="6" xfId="1" applyNumberFormat="1" applyFont="1" applyFill="1" applyBorder="1" applyAlignment="1">
      <alignment horizontal="right" vertical="center" wrapText="1" shrinkToFit="1"/>
    </xf>
    <xf numFmtId="0" fontId="9" fillId="7" borderId="0" xfId="0" applyFont="1" applyFill="1" applyBorder="1" applyAlignment="1">
      <alignment horizontal="left" vertical="center" wrapText="1" indent="1"/>
    </xf>
    <xf numFmtId="0" fontId="9" fillId="3" borderId="0" xfId="0" applyFont="1" applyFill="1" applyBorder="1" applyAlignment="1">
      <alignment horizontal="left" vertical="center" wrapText="1" indent="1"/>
    </xf>
    <xf numFmtId="0" fontId="8" fillId="2" borderId="0" xfId="0" applyFont="1" applyFill="1" applyBorder="1" applyAlignment="1">
      <alignment horizontal="right" vertical="center" wrapText="1" shrinkToFit="1"/>
    </xf>
    <xf numFmtId="166" fontId="14" fillId="0" borderId="0" xfId="1" applyNumberFormat="1" applyFont="1" applyFill="1" applyAlignment="1">
      <alignment horizontal="right" wrapText="1" shrinkToFit="1"/>
    </xf>
    <xf numFmtId="166" fontId="14" fillId="7" borderId="0" xfId="1" applyNumberFormat="1" applyFont="1" applyFill="1" applyAlignment="1">
      <alignment horizontal="right" wrapText="1" shrinkToFit="1"/>
    </xf>
    <xf numFmtId="167" fontId="9" fillId="3" borderId="0" xfId="2" applyNumberFormat="1" applyFont="1" applyFill="1" applyBorder="1" applyAlignment="1">
      <alignment horizontal="right" wrapText="1" shrinkToFit="1"/>
    </xf>
    <xf numFmtId="167" fontId="9" fillId="7" borderId="0" xfId="2" applyNumberFormat="1" applyFont="1" applyFill="1" applyBorder="1" applyAlignment="1">
      <alignment horizontal="right" wrapText="1" shrinkToFit="1"/>
    </xf>
    <xf numFmtId="166" fontId="9" fillId="7" borderId="0" xfId="1" applyNumberFormat="1" applyFont="1" applyFill="1" applyBorder="1" applyAlignment="1">
      <alignment horizontal="right" wrapText="1" shrinkToFit="1"/>
    </xf>
    <xf numFmtId="166" fontId="9" fillId="2" borderId="0" xfId="1" applyNumberFormat="1" applyFont="1" applyFill="1" applyBorder="1" applyAlignment="1">
      <alignment horizontal="right" wrapText="1" shrinkToFit="1"/>
    </xf>
    <xf numFmtId="166" fontId="9" fillId="7" borderId="3" xfId="1" applyNumberFormat="1" applyFont="1" applyFill="1" applyBorder="1" applyAlignment="1">
      <alignment horizontal="right" wrapText="1" shrinkToFit="1"/>
    </xf>
    <xf numFmtId="166" fontId="9" fillId="2" borderId="5" xfId="1" applyNumberFormat="1" applyFont="1" applyFill="1" applyBorder="1" applyAlignment="1">
      <alignment horizontal="right" wrapText="1" shrinkToFit="1"/>
    </xf>
    <xf numFmtId="166" fontId="9" fillId="3" borderId="5" xfId="1" applyNumberFormat="1" applyFont="1" applyFill="1" applyBorder="1" applyAlignment="1">
      <alignment horizontal="right" wrapText="1" shrinkToFit="1"/>
    </xf>
    <xf numFmtId="166" fontId="9" fillId="2" borderId="3" xfId="1" applyNumberFormat="1" applyFont="1" applyFill="1" applyBorder="1" applyAlignment="1">
      <alignment horizontal="right" wrapText="1" shrinkToFit="1"/>
    </xf>
    <xf numFmtId="166" fontId="9" fillId="3" borderId="3" xfId="1" applyNumberFormat="1" applyFont="1" applyFill="1" applyBorder="1" applyAlignment="1">
      <alignment horizontal="right" wrapText="1" shrinkToFit="1"/>
    </xf>
    <xf numFmtId="0" fontId="18" fillId="3" borderId="6" xfId="0" applyFont="1" applyFill="1" applyBorder="1" applyAlignment="1">
      <alignment horizontal="right" wrapText="1" shrinkToFit="1"/>
    </xf>
    <xf numFmtId="166" fontId="18" fillId="3" borderId="6" xfId="1" applyNumberFormat="1" applyFont="1" applyFill="1" applyBorder="1" applyAlignment="1">
      <alignment horizontal="right" wrapText="1" shrinkToFit="1"/>
    </xf>
    <xf numFmtId="166" fontId="9" fillId="3" borderId="6" xfId="1" applyNumberFormat="1" applyFont="1" applyFill="1" applyBorder="1" applyAlignment="1">
      <alignment horizontal="right" wrapText="1" shrinkToFit="1"/>
    </xf>
    <xf numFmtId="0" fontId="11" fillId="3" borderId="0" xfId="3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right" vertical="center"/>
    </xf>
    <xf numFmtId="166" fontId="18" fillId="3" borderId="0" xfId="1" applyNumberFormat="1" applyFont="1" applyFill="1" applyBorder="1" applyAlignment="1">
      <alignment horizontal="center" vertical="center"/>
    </xf>
    <xf numFmtId="167" fontId="8" fillId="3" borderId="0" xfId="2" applyNumberFormat="1" applyFont="1" applyFill="1" applyBorder="1" applyAlignment="1">
      <alignment horizontal="center" vertical="center"/>
    </xf>
    <xf numFmtId="0" fontId="9" fillId="3" borderId="0" xfId="3" applyFont="1" applyFill="1" applyBorder="1" applyAlignment="1">
      <alignment horizontal="center" vertical="center"/>
    </xf>
    <xf numFmtId="0" fontId="9" fillId="3" borderId="0" xfId="4" applyFont="1" applyFill="1" applyBorder="1" applyAlignment="1">
      <alignment horizontal="center" vertical="center"/>
    </xf>
    <xf numFmtId="43" fontId="18" fillId="3" borderId="0" xfId="0" applyNumberFormat="1" applyFont="1" applyFill="1" applyBorder="1" applyAlignment="1">
      <alignment vertical="center"/>
    </xf>
    <xf numFmtId="0" fontId="9" fillId="7" borderId="6" xfId="3" applyFont="1" applyFill="1" applyBorder="1" applyAlignment="1">
      <alignment horizontal="right" vertical="center" wrapText="1" shrinkToFit="1"/>
    </xf>
    <xf numFmtId="165" fontId="11" fillId="2" borderId="0" xfId="1" applyNumberFormat="1" applyFont="1" applyFill="1" applyBorder="1" applyAlignment="1">
      <alignment horizontal="right" vertical="center" wrapText="1" shrinkToFit="1"/>
    </xf>
    <xf numFmtId="165" fontId="11" fillId="7" borderId="0" xfId="1" applyNumberFormat="1" applyFont="1" applyFill="1" applyBorder="1" applyAlignment="1">
      <alignment horizontal="right" vertical="center" wrapText="1" shrinkToFit="1"/>
    </xf>
    <xf numFmtId="165" fontId="11" fillId="2" borderId="4" xfId="1" applyNumberFormat="1" applyFont="1" applyFill="1" applyBorder="1" applyAlignment="1">
      <alignment horizontal="right" vertical="center" wrapText="1" shrinkToFit="1"/>
    </xf>
    <xf numFmtId="165" fontId="11" fillId="7" borderId="3" xfId="1" applyNumberFormat="1" applyFont="1" applyFill="1" applyBorder="1" applyAlignment="1">
      <alignment horizontal="right" vertical="center" wrapText="1" shrinkToFit="1"/>
    </xf>
    <xf numFmtId="165" fontId="11" fillId="2" borderId="5" xfId="1" applyNumberFormat="1" applyFont="1" applyFill="1" applyBorder="1" applyAlignment="1">
      <alignment horizontal="right" vertical="center" wrapText="1" shrinkToFit="1"/>
    </xf>
    <xf numFmtId="165" fontId="11" fillId="7" borderId="5" xfId="1" applyNumberFormat="1" applyFont="1" applyFill="1" applyBorder="1" applyAlignment="1">
      <alignment horizontal="right" vertical="center" wrapText="1" shrinkToFit="1"/>
    </xf>
    <xf numFmtId="165" fontId="11" fillId="2" borderId="3" xfId="1" applyNumberFormat="1" applyFont="1" applyFill="1" applyBorder="1" applyAlignment="1">
      <alignment horizontal="right" vertical="center" wrapText="1" shrinkToFit="1"/>
    </xf>
    <xf numFmtId="165" fontId="11" fillId="7" borderId="6" xfId="1" applyNumberFormat="1" applyFont="1" applyFill="1" applyBorder="1" applyAlignment="1">
      <alignment horizontal="right" vertical="center" wrapText="1" shrinkToFit="1"/>
    </xf>
    <xf numFmtId="165" fontId="11" fillId="3" borderId="6" xfId="1" applyNumberFormat="1" applyFont="1" applyFill="1" applyBorder="1" applyAlignment="1">
      <alignment horizontal="right" vertical="center" wrapText="1" shrinkToFit="1"/>
    </xf>
    <xf numFmtId="164" fontId="8" fillId="0" borderId="0" xfId="1" applyFont="1" applyFill="1" applyAlignment="1">
      <alignment horizontal="right" vertical="center" wrapText="1" shrinkToFit="1"/>
    </xf>
    <xf numFmtId="164" fontId="8" fillId="7" borderId="0" xfId="1" applyNumberFormat="1" applyFont="1" applyFill="1" applyAlignment="1">
      <alignment horizontal="right" vertical="center" wrapText="1" shrinkToFit="1"/>
    </xf>
    <xf numFmtId="10" fontId="8" fillId="7" borderId="6" xfId="2" applyNumberFormat="1" applyFont="1" applyFill="1" applyBorder="1" applyAlignment="1">
      <alignment horizontal="right" vertical="center" wrapText="1" shrinkToFit="1"/>
    </xf>
    <xf numFmtId="165" fontId="11" fillId="3" borderId="5" xfId="1" applyNumberFormat="1" applyFont="1" applyFill="1" applyBorder="1" applyAlignment="1">
      <alignment horizontal="right" vertical="center" wrapText="1" shrinkToFit="1"/>
    </xf>
    <xf numFmtId="165" fontId="11" fillId="3" borderId="0" xfId="1" applyNumberFormat="1" applyFont="1" applyFill="1" applyBorder="1" applyAlignment="1">
      <alignment horizontal="right" vertical="center" wrapText="1" shrinkToFit="1"/>
    </xf>
    <xf numFmtId="165" fontId="11" fillId="7" borderId="0" xfId="1" applyNumberFormat="1" applyFont="1" applyFill="1" applyBorder="1" applyAlignment="1">
      <alignment horizontal="right" wrapText="1" shrinkToFit="1"/>
    </xf>
    <xf numFmtId="166" fontId="11" fillId="3" borderId="0" xfId="1" applyNumberFormat="1" applyFont="1" applyFill="1" applyBorder="1" applyAlignment="1">
      <alignment horizontal="right" vertical="center" wrapText="1" shrinkToFit="1"/>
    </xf>
    <xf numFmtId="166" fontId="11" fillId="7" borderId="6" xfId="1" applyNumberFormat="1" applyFont="1" applyFill="1" applyBorder="1" applyAlignment="1">
      <alignment horizontal="right" vertical="center" wrapText="1" shrinkToFit="1"/>
    </xf>
    <xf numFmtId="165" fontId="11" fillId="0" borderId="3" xfId="1" applyNumberFormat="1" applyFont="1" applyFill="1" applyBorder="1" applyAlignment="1">
      <alignment horizontal="right" vertical="center" wrapText="1" shrinkToFit="1"/>
    </xf>
    <xf numFmtId="0" fontId="11" fillId="3" borderId="0" xfId="0" applyFont="1" applyFill="1" applyBorder="1" applyAlignment="1">
      <alignment horizontal="right" vertical="center" wrapText="1" shrinkToFit="1"/>
    </xf>
    <xf numFmtId="165" fontId="11" fillId="2" borderId="0" xfId="1" applyNumberFormat="1" applyFont="1" applyFill="1" applyBorder="1" applyAlignment="1">
      <alignment horizontal="right" wrapText="1" shrinkToFit="1"/>
    </xf>
    <xf numFmtId="165" fontId="11" fillId="7" borderId="3" xfId="1" applyNumberFormat="1" applyFont="1" applyFill="1" applyBorder="1" applyAlignment="1">
      <alignment horizontal="right" wrapText="1" shrinkToFit="1"/>
    </xf>
    <xf numFmtId="165" fontId="11" fillId="2" borderId="5" xfId="1" applyNumberFormat="1" applyFont="1" applyFill="1" applyBorder="1" applyAlignment="1">
      <alignment horizontal="right" wrapText="1" shrinkToFit="1"/>
    </xf>
    <xf numFmtId="165" fontId="11" fillId="3" borderId="5" xfId="1" applyNumberFormat="1" applyFont="1" applyFill="1" applyBorder="1" applyAlignment="1">
      <alignment horizontal="right" wrapText="1" shrinkToFit="1"/>
    </xf>
    <xf numFmtId="165" fontId="11" fillId="0" borderId="3" xfId="1" applyNumberFormat="1" applyFont="1" applyFill="1" applyBorder="1" applyAlignment="1">
      <alignment horizontal="right" wrapText="1" shrinkToFit="1"/>
    </xf>
    <xf numFmtId="165" fontId="11" fillId="3" borderId="6" xfId="1" applyNumberFormat="1" applyFont="1" applyFill="1" applyBorder="1" applyAlignment="1">
      <alignment horizontal="right" wrapText="1" shrinkToFit="1"/>
    </xf>
    <xf numFmtId="37" fontId="11" fillId="3" borderId="0" xfId="0" applyNumberFormat="1" applyFont="1" applyFill="1" applyAlignment="1">
      <alignment horizontal="right" vertical="center" wrapText="1" shrinkToFit="1"/>
    </xf>
    <xf numFmtId="164" fontId="11" fillId="3" borderId="0" xfId="1" applyNumberFormat="1" applyFont="1" applyFill="1" applyBorder="1" applyAlignment="1">
      <alignment horizontal="right" vertical="center" wrapText="1" shrinkToFit="1"/>
    </xf>
    <xf numFmtId="166" fontId="11" fillId="7" borderId="0" xfId="3" applyNumberFormat="1" applyFont="1" applyFill="1" applyBorder="1" applyAlignment="1">
      <alignment horizontal="right" vertical="center" wrapText="1" shrinkToFit="1"/>
    </xf>
    <xf numFmtId="166" fontId="11" fillId="3" borderId="0" xfId="3" applyNumberFormat="1" applyFont="1" applyFill="1" applyBorder="1" applyAlignment="1">
      <alignment horizontal="right" vertical="center" wrapText="1" shrinkToFit="1"/>
    </xf>
    <xf numFmtId="166" fontId="11" fillId="7" borderId="6" xfId="3" applyNumberFormat="1" applyFont="1" applyFill="1" applyBorder="1" applyAlignment="1">
      <alignment horizontal="right" vertical="center" wrapText="1" shrinkToFit="1"/>
    </xf>
    <xf numFmtId="0" fontId="11" fillId="0" borderId="6" xfId="0" applyFont="1" applyFill="1" applyBorder="1" applyAlignment="1">
      <alignment vertical="center" wrapText="1"/>
    </xf>
    <xf numFmtId="0" fontId="45" fillId="0" borderId="2" xfId="0" applyFont="1" applyBorder="1" applyAlignment="1">
      <alignment vertical="center" wrapText="1"/>
    </xf>
    <xf numFmtId="0" fontId="37" fillId="3" borderId="2" xfId="4" applyFont="1" applyFill="1" applyBorder="1" applyAlignment="1">
      <alignment horizontal="center" vertical="center" wrapText="1" shrinkToFit="1"/>
    </xf>
    <xf numFmtId="165" fontId="8" fillId="0" borderId="0" xfId="1" applyNumberFormat="1" applyFont="1" applyFill="1" applyAlignment="1">
      <alignment horizontal="right" vertical="center" wrapText="1" shrinkToFit="1"/>
    </xf>
    <xf numFmtId="165" fontId="8" fillId="7" borderId="0" xfId="1" applyNumberFormat="1" applyFont="1" applyFill="1" applyAlignment="1">
      <alignment horizontal="right" vertical="center" wrapText="1" shrinkToFit="1"/>
    </xf>
    <xf numFmtId="165" fontId="11" fillId="7" borderId="7" xfId="1" applyNumberFormat="1" applyFont="1" applyFill="1" applyBorder="1" applyAlignment="1">
      <alignment horizontal="right" vertical="center" wrapText="1" shrinkToFit="1"/>
    </xf>
    <xf numFmtId="10" fontId="8" fillId="3" borderId="0" xfId="2" applyNumberFormat="1" applyFont="1" applyFill="1" applyBorder="1" applyAlignment="1">
      <alignment horizontal="right" vertical="center" wrapText="1" shrinkToFit="1"/>
    </xf>
    <xf numFmtId="164" fontId="14" fillId="3" borderId="0" xfId="1" applyNumberFormat="1" applyFont="1" applyFill="1" applyBorder="1" applyAlignment="1">
      <alignment horizontal="right" vertical="center" wrapText="1" shrinkToFit="1"/>
    </xf>
    <xf numFmtId="0" fontId="9" fillId="3" borderId="0" xfId="0" applyFont="1" applyFill="1" applyAlignment="1">
      <alignment vertical="center" wrapText="1"/>
    </xf>
    <xf numFmtId="0" fontId="9" fillId="7" borderId="0" xfId="3" applyFont="1" applyFill="1" applyBorder="1" applyAlignment="1">
      <alignment vertical="center" wrapText="1"/>
    </xf>
    <xf numFmtId="0" fontId="9" fillId="3" borderId="0" xfId="3" applyFont="1" applyFill="1" applyBorder="1" applyAlignment="1">
      <alignment vertical="center" wrapText="1"/>
    </xf>
    <xf numFmtId="166" fontId="17" fillId="3" borderId="0" xfId="1" applyNumberFormat="1" applyFont="1" applyFill="1" applyBorder="1" applyAlignment="1">
      <alignment horizontal="right" vertical="center" wrapText="1" shrinkToFit="1"/>
    </xf>
    <xf numFmtId="166" fontId="17" fillId="0" borderId="0" xfId="1" applyNumberFormat="1" applyFont="1" applyFill="1" applyBorder="1" applyAlignment="1">
      <alignment horizontal="right" vertical="center" wrapText="1" shrinkToFit="1"/>
    </xf>
    <xf numFmtId="0" fontId="14" fillId="3" borderId="0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wrapText="1"/>
    </xf>
    <xf numFmtId="0" fontId="9" fillId="7" borderId="0" xfId="0" applyFont="1" applyFill="1" applyBorder="1" applyAlignment="1">
      <alignment wrapText="1"/>
    </xf>
    <xf numFmtId="169" fontId="17" fillId="7" borderId="0" xfId="0" applyNumberFormat="1" applyFont="1" applyFill="1" applyAlignment="1">
      <alignment horizontal="right" vertical="center" wrapText="1" shrinkToFit="1"/>
    </xf>
    <xf numFmtId="0" fontId="14" fillId="2" borderId="3" xfId="0" applyFont="1" applyFill="1" applyBorder="1" applyAlignment="1">
      <alignment wrapText="1"/>
    </xf>
    <xf numFmtId="169" fontId="17" fillId="0" borderId="3" xfId="0" applyNumberFormat="1" applyFont="1" applyFill="1" applyBorder="1" applyAlignment="1">
      <alignment horizontal="right" vertical="center" wrapText="1" shrinkToFit="1"/>
    </xf>
    <xf numFmtId="0" fontId="8" fillId="7" borderId="0" xfId="0" applyFont="1" applyFill="1" applyBorder="1" applyAlignment="1">
      <alignment wrapText="1"/>
    </xf>
    <xf numFmtId="166" fontId="17" fillId="3" borderId="6" xfId="1" applyNumberFormat="1" applyFont="1" applyFill="1" applyBorder="1" applyAlignment="1">
      <alignment horizontal="right" vertical="center" wrapText="1" shrinkToFit="1"/>
    </xf>
    <xf numFmtId="169" fontId="17" fillId="0" borderId="6" xfId="0" applyNumberFormat="1" applyFont="1" applyFill="1" applyBorder="1" applyAlignment="1">
      <alignment horizontal="right" vertical="center" wrapText="1" shrinkToFit="1"/>
    </xf>
    <xf numFmtId="0" fontId="17" fillId="2" borderId="0" xfId="0" applyFont="1" applyFill="1" applyBorder="1" applyAlignment="1">
      <alignment horizontal="right" vertical="center" wrapText="1" shrinkToFit="1"/>
    </xf>
    <xf numFmtId="0" fontId="14" fillId="2" borderId="0" xfId="0" applyFont="1" applyFill="1" applyAlignment="1">
      <alignment wrapText="1"/>
    </xf>
    <xf numFmtId="0" fontId="14" fillId="7" borderId="0" xfId="0" quotePrefix="1" applyFont="1" applyFill="1" applyAlignment="1">
      <alignment horizontal="left" wrapText="1"/>
    </xf>
    <xf numFmtId="10" fontId="42" fillId="2" borderId="0" xfId="4" applyNumberFormat="1" applyFont="1" applyFill="1" applyBorder="1" applyAlignment="1">
      <alignment vertical="center"/>
    </xf>
    <xf numFmtId="37" fontId="20" fillId="3" borderId="0" xfId="0" applyNumberFormat="1" applyFont="1" applyFill="1" applyAlignment="1">
      <alignment horizontal="right" vertical="center" wrapText="1" shrinkToFit="1"/>
    </xf>
    <xf numFmtId="0" fontId="20" fillId="3" borderId="0" xfId="0" applyFont="1" applyFill="1" applyAlignment="1">
      <alignment horizontal="right" vertical="center" wrapText="1" shrinkToFit="1"/>
    </xf>
    <xf numFmtId="0" fontId="18" fillId="3" borderId="0" xfId="0" applyFont="1" applyFill="1" applyBorder="1" applyAlignment="1">
      <alignment horizontal="right" vertical="center" wrapText="1" shrinkToFit="1"/>
    </xf>
    <xf numFmtId="173" fontId="20" fillId="3" borderId="0" xfId="5" applyNumberFormat="1" applyFont="1" applyFill="1" applyBorder="1" applyAlignment="1">
      <alignment horizontal="right" vertical="center" wrapText="1" shrinkToFit="1"/>
    </xf>
    <xf numFmtId="0" fontId="20" fillId="3" borderId="0" xfId="0" applyFont="1" applyFill="1" applyBorder="1" applyAlignment="1">
      <alignment horizontal="right" vertical="center" wrapText="1" shrinkToFit="1"/>
    </xf>
    <xf numFmtId="169" fontId="20" fillId="3" borderId="0" xfId="0" applyNumberFormat="1" applyFont="1" applyFill="1" applyBorder="1" applyAlignment="1">
      <alignment horizontal="right" vertical="center" wrapText="1" shrinkToFit="1"/>
    </xf>
    <xf numFmtId="166" fontId="20" fillId="3" borderId="0" xfId="1" applyNumberFormat="1" applyFont="1" applyFill="1" applyBorder="1" applyAlignment="1">
      <alignment horizontal="right" vertical="center" wrapText="1" shrinkToFit="1"/>
    </xf>
    <xf numFmtId="165" fontId="9" fillId="2" borderId="0" xfId="4" applyNumberFormat="1" applyFont="1" applyFill="1" applyAlignment="1">
      <alignment horizontal="right" wrapText="1" shrinkToFit="1"/>
    </xf>
    <xf numFmtId="165" fontId="14" fillId="2" borderId="0" xfId="4" applyNumberFormat="1" applyFont="1" applyFill="1" applyBorder="1" applyAlignment="1">
      <alignment horizontal="right" wrapText="1" shrinkToFit="1"/>
    </xf>
    <xf numFmtId="166" fontId="9" fillId="0" borderId="0" xfId="1" applyNumberFormat="1" applyFont="1" applyFill="1" applyAlignment="1">
      <alignment horizontal="right" wrapText="1" shrinkToFit="1"/>
    </xf>
    <xf numFmtId="165" fontId="11" fillId="7" borderId="0" xfId="1" applyNumberFormat="1" applyFont="1" applyFill="1" applyAlignment="1">
      <alignment horizontal="right" vertical="center" wrapText="1" shrinkToFit="1"/>
    </xf>
    <xf numFmtId="165" fontId="9" fillId="7" borderId="0" xfId="3" applyNumberFormat="1" applyFont="1" applyFill="1" applyBorder="1" applyAlignment="1">
      <alignment horizontal="right" vertical="center" wrapText="1" shrinkToFit="1"/>
    </xf>
    <xf numFmtId="0" fontId="22" fillId="5" borderId="0" xfId="0" applyFont="1" applyFill="1" applyBorder="1" applyAlignment="1">
      <alignment horizontal="center" vertical="center" wrapText="1" shrinkToFit="1"/>
    </xf>
    <xf numFmtId="0" fontId="20" fillId="5" borderId="0" xfId="0" applyFont="1" applyFill="1" applyBorder="1" applyAlignment="1">
      <alignment horizontal="center" vertical="center" wrapText="1" shrinkToFit="1"/>
    </xf>
    <xf numFmtId="0" fontId="20" fillId="6" borderId="0" xfId="0" applyFont="1" applyFill="1" applyBorder="1" applyAlignment="1">
      <alignment horizontal="center" vertical="center" wrapText="1" shrinkToFit="1"/>
    </xf>
    <xf numFmtId="0" fontId="27" fillId="2" borderId="0" xfId="0" applyFont="1" applyFill="1" applyBorder="1" applyAlignment="1">
      <alignment horizontal="left" vertical="center" wrapText="1"/>
    </xf>
    <xf numFmtId="166" fontId="9" fillId="2" borderId="8" xfId="1" applyNumberFormat="1" applyFont="1" applyFill="1" applyBorder="1" applyAlignment="1">
      <alignment horizontal="right" vertical="center" wrapText="1" shrinkToFit="1"/>
    </xf>
    <xf numFmtId="166" fontId="9" fillId="2" borderId="1" xfId="1" applyNumberFormat="1" applyFont="1" applyFill="1" applyBorder="1" applyAlignment="1">
      <alignment horizontal="right" vertical="center" wrapText="1" shrinkToFit="1"/>
    </xf>
    <xf numFmtId="165" fontId="9" fillId="2" borderId="0" xfId="0" applyNumberFormat="1" applyFont="1" applyFill="1" applyAlignment="1">
      <alignment vertical="center"/>
    </xf>
    <xf numFmtId="165" fontId="51" fillId="2" borderId="0" xfId="0" applyNumberFormat="1" applyFont="1" applyFill="1" applyBorder="1" applyAlignment="1">
      <alignment horizontal="left" vertical="center"/>
    </xf>
    <xf numFmtId="0" fontId="51" fillId="2" borderId="0" xfId="0" applyFont="1" applyFill="1" applyAlignment="1">
      <alignment vertical="center"/>
    </xf>
    <xf numFmtId="167" fontId="51" fillId="2" borderId="0" xfId="2" applyNumberFormat="1" applyFont="1" applyFill="1" applyAlignment="1">
      <alignment vertical="center"/>
    </xf>
    <xf numFmtId="165" fontId="8" fillId="7" borderId="0" xfId="1" applyNumberFormat="1" applyFont="1" applyFill="1" applyBorder="1" applyAlignment="1">
      <alignment horizontal="right" vertical="center" wrapText="1" shrinkToFit="1"/>
    </xf>
    <xf numFmtId="166" fontId="14" fillId="7" borderId="0" xfId="1" applyNumberFormat="1" applyFont="1" applyFill="1" applyBorder="1" applyAlignment="1">
      <alignment horizontal="right" wrapText="1" shrinkToFit="1"/>
    </xf>
    <xf numFmtId="0" fontId="14" fillId="7" borderId="0" xfId="4" applyFont="1" applyFill="1" applyAlignment="1">
      <alignment wrapText="1"/>
    </xf>
    <xf numFmtId="0" fontId="14" fillId="2" borderId="0" xfId="4" applyFont="1" applyFill="1" applyBorder="1" applyAlignment="1">
      <alignment horizontal="right" wrapText="1" shrinkToFit="1"/>
    </xf>
    <xf numFmtId="0" fontId="9" fillId="7" borderId="0" xfId="4" applyFont="1" applyFill="1" applyAlignment="1">
      <alignment horizontal="right" wrapText="1" shrinkToFit="1"/>
    </xf>
    <xf numFmtId="165" fontId="8" fillId="7" borderId="0" xfId="1" applyNumberFormat="1" applyFont="1" applyFill="1" applyAlignment="1">
      <alignment horizontal="right" wrapText="1" shrinkToFit="1"/>
    </xf>
    <xf numFmtId="0" fontId="14" fillId="2" borderId="0" xfId="4" applyFont="1" applyFill="1" applyAlignment="1">
      <alignment wrapText="1"/>
    </xf>
    <xf numFmtId="0" fontId="9" fillId="2" borderId="0" xfId="4" applyFont="1" applyFill="1" applyAlignment="1">
      <alignment horizontal="right" wrapText="1" shrinkToFit="1"/>
    </xf>
    <xf numFmtId="165" fontId="8" fillId="0" borderId="0" xfId="1" applyNumberFormat="1" applyFont="1" applyFill="1" applyAlignment="1">
      <alignment horizontal="right" wrapText="1" shrinkToFit="1"/>
    </xf>
    <xf numFmtId="0" fontId="14" fillId="7" borderId="0" xfId="4" applyFont="1" applyFill="1" applyBorder="1" applyAlignment="1">
      <alignment wrapText="1"/>
    </xf>
    <xf numFmtId="0" fontId="9" fillId="7" borderId="0" xfId="4" applyFont="1" applyFill="1" applyBorder="1" applyAlignment="1">
      <alignment horizontal="right" wrapText="1" shrinkToFit="1"/>
    </xf>
    <xf numFmtId="165" fontId="8" fillId="7" borderId="0" xfId="1" applyNumberFormat="1" applyFont="1" applyFill="1" applyBorder="1" applyAlignment="1">
      <alignment horizontal="right" wrapText="1" shrinkToFit="1"/>
    </xf>
    <xf numFmtId="0" fontId="14" fillId="2" borderId="1" xfId="4" applyFont="1" applyFill="1" applyBorder="1" applyAlignment="1">
      <alignment wrapText="1"/>
    </xf>
    <xf numFmtId="165" fontId="8" fillId="3" borderId="1" xfId="1" applyNumberFormat="1" applyFont="1" applyFill="1" applyBorder="1" applyAlignment="1">
      <alignment horizontal="right" wrapText="1" shrinkToFit="1"/>
    </xf>
    <xf numFmtId="166" fontId="14" fillId="3" borderId="1" xfId="1" applyNumberFormat="1" applyFont="1" applyFill="1" applyBorder="1" applyAlignment="1">
      <alignment horizontal="right" wrapText="1" shrinkToFit="1"/>
    </xf>
    <xf numFmtId="0" fontId="14" fillId="7" borderId="0" xfId="0" applyFont="1" applyFill="1" applyAlignment="1">
      <alignment wrapText="1"/>
    </xf>
    <xf numFmtId="0" fontId="9" fillId="2" borderId="0" xfId="4" applyFont="1" applyFill="1" applyBorder="1" applyAlignment="1">
      <alignment wrapText="1"/>
    </xf>
    <xf numFmtId="0" fontId="14" fillId="2" borderId="0" xfId="0" applyFont="1" applyFill="1" applyBorder="1" applyAlignment="1">
      <alignment horizontal="right" wrapText="1" shrinkToFit="1"/>
    </xf>
    <xf numFmtId="0" fontId="9" fillId="3" borderId="0" xfId="4" applyFont="1" applyFill="1" applyAlignment="1">
      <alignment horizontal="right" wrapText="1" shrinkToFit="1"/>
    </xf>
    <xf numFmtId="165" fontId="8" fillId="3" borderId="0" xfId="1" applyNumberFormat="1" applyFont="1" applyFill="1" applyAlignment="1">
      <alignment horizontal="right" wrapText="1" shrinkToFit="1"/>
    </xf>
    <xf numFmtId="166" fontId="14" fillId="3" borderId="0" xfId="1" applyNumberFormat="1" applyFont="1" applyFill="1" applyAlignment="1">
      <alignment horizontal="right" wrapText="1" shrinkToFit="1"/>
    </xf>
    <xf numFmtId="0" fontId="14" fillId="7" borderId="0" xfId="0" applyFont="1" applyFill="1" applyBorder="1" applyAlignment="1">
      <alignment wrapText="1"/>
    </xf>
    <xf numFmtId="0" fontId="9" fillId="2" borderId="0" xfId="4" applyFont="1" applyFill="1" applyBorder="1" applyAlignment="1">
      <alignment horizontal="right" wrapText="1" shrinkToFit="1"/>
    </xf>
    <xf numFmtId="165" fontId="8" fillId="3" borderId="0" xfId="1" applyNumberFormat="1" applyFont="1" applyFill="1" applyAlignment="1">
      <alignment horizontal="right" vertical="center" wrapText="1" shrinkToFit="1"/>
    </xf>
    <xf numFmtId="0" fontId="9" fillId="2" borderId="1" xfId="4" applyFont="1" applyFill="1" applyBorder="1" applyAlignment="1">
      <alignment horizontal="right" wrapText="1" shrinkToFit="1"/>
    </xf>
    <xf numFmtId="164" fontId="42" fillId="2" borderId="0" xfId="4" applyNumberFormat="1" applyFont="1" applyFill="1" applyBorder="1" applyAlignment="1">
      <alignment vertical="center"/>
    </xf>
    <xf numFmtId="168" fontId="42" fillId="2" borderId="0" xfId="4" applyNumberFormat="1" applyFont="1" applyFill="1" applyBorder="1" applyAlignment="1">
      <alignment vertical="center"/>
    </xf>
    <xf numFmtId="0" fontId="22" fillId="5" borderId="0" xfId="0" applyFont="1" applyFill="1" applyBorder="1" applyAlignment="1">
      <alignment horizontal="center" vertical="center" wrapText="1" shrinkToFit="1"/>
    </xf>
    <xf numFmtId="0" fontId="20" fillId="5" borderId="0" xfId="0" applyFont="1" applyFill="1" applyBorder="1" applyAlignment="1">
      <alignment horizontal="center" vertical="center" wrapText="1" shrinkToFit="1"/>
    </xf>
    <xf numFmtId="0" fontId="27" fillId="2" borderId="0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 wrapText="1"/>
    </xf>
    <xf numFmtId="167" fontId="52" fillId="7" borderId="0" xfId="2" quotePrefix="1" applyNumberFormat="1" applyFont="1" applyFill="1" applyBorder="1" applyAlignment="1">
      <alignment horizontal="right" vertical="center" wrapText="1" shrinkToFit="1"/>
    </xf>
    <xf numFmtId="9" fontId="52" fillId="7" borderId="0" xfId="2" quotePrefix="1" applyFont="1" applyFill="1" applyBorder="1" applyAlignment="1">
      <alignment horizontal="right" vertical="center" wrapText="1" shrinkToFit="1"/>
    </xf>
    <xf numFmtId="166" fontId="9" fillId="3" borderId="3" xfId="1" applyNumberFormat="1" applyFont="1" applyFill="1" applyBorder="1" applyAlignment="1">
      <alignment horizontal="right" vertical="center" wrapText="1" shrinkToFit="1"/>
    </xf>
    <xf numFmtId="165" fontId="11" fillId="3" borderId="3" xfId="1" applyNumberFormat="1" applyFont="1" applyFill="1" applyBorder="1" applyAlignment="1">
      <alignment horizontal="right" vertical="center" wrapText="1" shrinkToFit="1"/>
    </xf>
    <xf numFmtId="165" fontId="9" fillId="3" borderId="3" xfId="1" applyNumberFormat="1" applyFont="1" applyFill="1" applyBorder="1" applyAlignment="1">
      <alignment horizontal="right" vertical="center" wrapText="1" shrinkToFit="1"/>
    </xf>
    <xf numFmtId="167" fontId="52" fillId="3" borderId="0" xfId="2" quotePrefix="1" applyNumberFormat="1" applyFont="1" applyFill="1" applyBorder="1" applyAlignment="1">
      <alignment horizontal="right" vertical="center" wrapText="1" shrinkToFit="1"/>
    </xf>
    <xf numFmtId="9" fontId="52" fillId="3" borderId="0" xfId="2" quotePrefix="1" applyFont="1" applyFill="1" applyBorder="1" applyAlignment="1">
      <alignment horizontal="right" vertical="center" wrapText="1" shrinkToFit="1"/>
    </xf>
    <xf numFmtId="0" fontId="14" fillId="3" borderId="3" xfId="4" applyFont="1" applyFill="1" applyBorder="1" applyAlignment="1">
      <alignment wrapText="1"/>
    </xf>
    <xf numFmtId="0" fontId="14" fillId="3" borderId="0" xfId="4" applyFont="1" applyFill="1" applyBorder="1" applyAlignment="1">
      <alignment horizontal="right" wrapText="1" shrinkToFit="1"/>
    </xf>
    <xf numFmtId="0" fontId="9" fillId="3" borderId="3" xfId="4" applyFont="1" applyFill="1" applyBorder="1" applyAlignment="1">
      <alignment horizontal="right" wrapText="1" shrinkToFit="1"/>
    </xf>
    <xf numFmtId="165" fontId="8" fillId="3" borderId="3" xfId="1" applyNumberFormat="1" applyFont="1" applyFill="1" applyBorder="1" applyAlignment="1">
      <alignment horizontal="right" vertical="center" wrapText="1" shrinkToFit="1"/>
    </xf>
    <xf numFmtId="166" fontId="14" fillId="3" borderId="3" xfId="1" applyNumberFormat="1" applyFont="1" applyFill="1" applyBorder="1" applyAlignment="1">
      <alignment horizontal="right" wrapText="1" shrinkToFit="1"/>
    </xf>
    <xf numFmtId="0" fontId="15" fillId="3" borderId="0" xfId="4" applyFont="1" applyFill="1" applyAlignment="1">
      <alignment vertical="center" wrapText="1"/>
    </xf>
    <xf numFmtId="0" fontId="17" fillId="3" borderId="6" xfId="0" applyFont="1" applyFill="1" applyBorder="1" applyAlignment="1">
      <alignment horizontal="right" vertical="center" wrapText="1" shrinkToFit="1"/>
    </xf>
    <xf numFmtId="0" fontId="9" fillId="0" borderId="0" xfId="0" applyFont="1" applyFill="1" applyAlignment="1">
      <alignment horizontal="right" vertical="center" wrapText="1" shrinkToFit="1"/>
    </xf>
    <xf numFmtId="0" fontId="9" fillId="7" borderId="6" xfId="0" applyFont="1" applyFill="1" applyBorder="1" applyAlignment="1">
      <alignment horizontal="right" vertical="center" wrapText="1" shrinkToFit="1"/>
    </xf>
    <xf numFmtId="0" fontId="9" fillId="3" borderId="0" xfId="3" applyFont="1" applyFill="1" applyBorder="1" applyAlignment="1">
      <alignment horizontal="right" vertical="center"/>
    </xf>
    <xf numFmtId="173" fontId="11" fillId="3" borderId="0" xfId="5" applyNumberFormat="1" applyFont="1" applyFill="1" applyBorder="1" applyAlignment="1">
      <alignment horizontal="right" vertical="center" wrapText="1" shrinkToFit="1"/>
    </xf>
    <xf numFmtId="165" fontId="9" fillId="3" borderId="0" xfId="1" applyNumberFormat="1" applyFont="1" applyFill="1" applyBorder="1" applyAlignment="1">
      <alignment horizontal="right" vertical="center"/>
    </xf>
    <xf numFmtId="0" fontId="9" fillId="7" borderId="6" xfId="0" applyFont="1" applyFill="1" applyBorder="1" applyAlignment="1">
      <alignment vertical="center" wrapText="1"/>
    </xf>
    <xf numFmtId="172" fontId="24" fillId="2" borderId="0" xfId="4" applyNumberFormat="1" applyFont="1" applyFill="1" applyBorder="1" applyAlignment="1">
      <alignment horizontal="right" vertical="center" shrinkToFit="1"/>
    </xf>
    <xf numFmtId="0" fontId="26" fillId="2" borderId="0" xfId="0" applyFont="1" applyFill="1" applyAlignment="1">
      <alignment vertical="center" wrapText="1" shrinkToFit="1"/>
    </xf>
    <xf numFmtId="0" fontId="26" fillId="2" borderId="0" xfId="0" applyFont="1" applyFill="1" applyAlignment="1">
      <alignment vertical="center"/>
    </xf>
    <xf numFmtId="0" fontId="20" fillId="6" borderId="0" xfId="0" applyFont="1" applyFill="1" applyBorder="1" applyAlignment="1">
      <alignment horizontal="center" vertical="center" wrapText="1" shrinkToFit="1"/>
    </xf>
    <xf numFmtId="0" fontId="14" fillId="3" borderId="0" xfId="0" applyFont="1" applyFill="1" applyBorder="1" applyAlignment="1">
      <alignment wrapText="1"/>
    </xf>
    <xf numFmtId="0" fontId="9" fillId="3" borderId="0" xfId="4" applyFont="1" applyFill="1" applyBorder="1" applyAlignment="1">
      <alignment horizontal="right" wrapText="1" shrinkToFit="1"/>
    </xf>
    <xf numFmtId="0" fontId="14" fillId="7" borderId="7" xfId="4" applyFont="1" applyFill="1" applyBorder="1" applyAlignment="1">
      <alignment wrapText="1"/>
    </xf>
    <xf numFmtId="0" fontId="14" fillId="2" borderId="6" xfId="4" applyFont="1" applyFill="1" applyBorder="1" applyAlignment="1">
      <alignment horizontal="right" wrapText="1" shrinkToFit="1"/>
    </xf>
    <xf numFmtId="0" fontId="9" fillId="7" borderId="7" xfId="4" applyFont="1" applyFill="1" applyBorder="1" applyAlignment="1">
      <alignment horizontal="right" wrapText="1" shrinkToFit="1"/>
    </xf>
    <xf numFmtId="166" fontId="14" fillId="7" borderId="7" xfId="1" applyNumberFormat="1" applyFont="1" applyFill="1" applyBorder="1" applyAlignment="1">
      <alignment horizontal="right" vertical="center" wrapText="1" shrinkToFit="1"/>
    </xf>
    <xf numFmtId="0" fontId="14" fillId="2" borderId="1" xfId="4" applyFont="1" applyFill="1" applyBorder="1" applyAlignment="1">
      <alignment horizontal="right" wrapText="1" shrinkToFit="1"/>
    </xf>
    <xf numFmtId="0" fontId="9" fillId="7" borderId="10" xfId="4" applyFont="1" applyFill="1" applyBorder="1" applyAlignment="1">
      <alignment horizontal="right" wrapText="1" shrinkToFit="1"/>
    </xf>
    <xf numFmtId="0" fontId="9" fillId="2" borderId="1" xfId="0" applyFont="1" applyFill="1" applyBorder="1" applyAlignment="1">
      <alignment horizontal="left" vertical="center" indent="1"/>
    </xf>
    <xf numFmtId="167" fontId="9" fillId="3" borderId="1" xfId="2" applyNumberFormat="1" applyFont="1" applyFill="1" applyBorder="1" applyAlignment="1">
      <alignment horizontal="right" wrapText="1" shrinkToFit="1"/>
    </xf>
    <xf numFmtId="0" fontId="9" fillId="2" borderId="6" xfId="0" applyFont="1" applyFill="1" applyBorder="1" applyAlignment="1">
      <alignment wrapText="1"/>
    </xf>
    <xf numFmtId="0" fontId="9" fillId="2" borderId="6" xfId="0" applyFont="1" applyFill="1" applyBorder="1" applyAlignment="1">
      <alignment horizontal="right" wrapText="1" shrinkToFit="1"/>
    </xf>
    <xf numFmtId="0" fontId="14" fillId="0" borderId="6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left" vertical="center" wrapText="1" shrinkToFit="1"/>
    </xf>
    <xf numFmtId="10" fontId="9" fillId="0" borderId="0" xfId="2" applyNumberFormat="1" applyFont="1" applyFill="1" applyBorder="1" applyAlignment="1">
      <alignment horizontal="right" vertical="center" wrapText="1" shrinkToFit="1"/>
    </xf>
    <xf numFmtId="168" fontId="9" fillId="0" borderId="0" xfId="1" applyNumberFormat="1" applyFont="1" applyFill="1" applyBorder="1" applyAlignment="1">
      <alignment horizontal="right" vertical="center" wrapText="1" shrinkToFit="1"/>
    </xf>
    <xf numFmtId="0" fontId="9" fillId="0" borderId="0" xfId="4" applyFont="1" applyFill="1" applyBorder="1" applyAlignment="1">
      <alignment vertical="center" wrapText="1" shrinkToFit="1"/>
    </xf>
    <xf numFmtId="0" fontId="14" fillId="0" borderId="6" xfId="4" applyFont="1" applyFill="1" applyBorder="1" applyAlignment="1">
      <alignment vertical="center" wrapText="1" shrinkToFit="1"/>
    </xf>
    <xf numFmtId="164" fontId="9" fillId="0" borderId="6" xfId="1" applyNumberFormat="1" applyFont="1" applyFill="1" applyBorder="1" applyAlignment="1">
      <alignment horizontal="right" vertical="center" wrapText="1" shrinkToFit="1"/>
    </xf>
    <xf numFmtId="0" fontId="32" fillId="3" borderId="0" xfId="0" applyFont="1" applyFill="1" applyAlignment="1">
      <alignment vertical="center"/>
    </xf>
    <xf numFmtId="0" fontId="9" fillId="3" borderId="0" xfId="0" applyFont="1" applyFill="1"/>
    <xf numFmtId="0" fontId="9" fillId="3" borderId="0" xfId="4" applyFont="1" applyFill="1" applyBorder="1" applyAlignment="1">
      <alignment vertical="center"/>
    </xf>
    <xf numFmtId="0" fontId="9" fillId="3" borderId="0" xfId="4" applyFont="1" applyFill="1" applyAlignment="1">
      <alignment horizontal="right" vertical="center" wrapText="1" shrinkToFit="1"/>
    </xf>
    <xf numFmtId="0" fontId="9" fillId="3" borderId="0" xfId="4" applyFont="1" applyFill="1" applyBorder="1" applyAlignment="1">
      <alignment horizontal="right" vertical="center" wrapText="1" shrinkToFit="1"/>
    </xf>
    <xf numFmtId="165" fontId="9" fillId="3" borderId="0" xfId="1" applyNumberFormat="1" applyFont="1" applyFill="1" applyAlignment="1">
      <alignment vertical="center"/>
    </xf>
    <xf numFmtId="167" fontId="9" fillId="3" borderId="0" xfId="2" applyNumberFormat="1" applyFont="1" applyFill="1" applyAlignment="1">
      <alignment vertical="center"/>
    </xf>
    <xf numFmtId="43" fontId="9" fillId="3" borderId="0" xfId="0" applyNumberFormat="1" applyFont="1" applyFill="1" applyAlignment="1">
      <alignment vertical="center"/>
    </xf>
    <xf numFmtId="167" fontId="9" fillId="2" borderId="0" xfId="2" applyNumberFormat="1" applyFont="1" applyFill="1" applyAlignment="1">
      <alignment vertical="center"/>
    </xf>
    <xf numFmtId="43" fontId="32" fillId="2" borderId="0" xfId="4" applyNumberFormat="1" applyFont="1" applyFill="1" applyBorder="1" applyAlignment="1">
      <alignment horizontal="right" vertical="center"/>
    </xf>
    <xf numFmtId="167" fontId="32" fillId="2" borderId="0" xfId="2" applyNumberFormat="1" applyFont="1" applyFill="1" applyBorder="1" applyAlignment="1">
      <alignment horizontal="right" vertical="center"/>
    </xf>
    <xf numFmtId="43" fontId="9" fillId="2" borderId="0" xfId="0" applyNumberFormat="1" applyFont="1" applyFill="1" applyAlignment="1">
      <alignment vertical="center"/>
    </xf>
    <xf numFmtId="10" fontId="9" fillId="2" borderId="0" xfId="2" applyNumberFormat="1" applyFont="1" applyFill="1" applyAlignment="1">
      <alignment vertical="center"/>
    </xf>
    <xf numFmtId="0" fontId="22" fillId="5" borderId="0" xfId="0" applyFont="1" applyFill="1" applyBorder="1" applyAlignment="1">
      <alignment horizontal="center" vertical="center" wrapText="1" shrinkToFit="1"/>
    </xf>
    <xf numFmtId="0" fontId="20" fillId="5" borderId="0" xfId="0" applyFont="1" applyFill="1" applyBorder="1" applyAlignment="1">
      <alignment horizontal="center" vertical="center" wrapText="1" shrinkToFit="1"/>
    </xf>
    <xf numFmtId="0" fontId="45" fillId="0" borderId="2" xfId="0" applyFont="1" applyBorder="1" applyAlignment="1">
      <alignment horizontal="center" vertical="center" wrapText="1"/>
    </xf>
    <xf numFmtId="0" fontId="26" fillId="2" borderId="0" xfId="4" applyFont="1" applyFill="1" applyBorder="1" applyAlignment="1">
      <alignment horizontal="left" vertical="center" wrapText="1" shrinkToFit="1"/>
    </xf>
    <xf numFmtId="0" fontId="20" fillId="6" borderId="0" xfId="0" applyFont="1" applyFill="1" applyBorder="1" applyAlignment="1">
      <alignment horizontal="center" vertical="center" wrapText="1" shrinkToFit="1"/>
    </xf>
    <xf numFmtId="0" fontId="29" fillId="2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horizontal="left" vertical="center" wrapText="1"/>
    </xf>
    <xf numFmtId="0" fontId="28" fillId="2" borderId="0" xfId="0" applyFont="1" applyFill="1" applyBorder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24" fillId="2" borderId="3" xfId="0" quotePrefix="1" applyNumberFormat="1" applyFont="1" applyFill="1" applyBorder="1" applyAlignment="1">
      <alignment horizontal="center" vertical="center" shrinkToFit="1"/>
    </xf>
    <xf numFmtId="0" fontId="55" fillId="2" borderId="0" xfId="0" applyFont="1" applyFill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7" fillId="3" borderId="0" xfId="0" applyFont="1" applyFill="1" applyBorder="1" applyAlignment="1">
      <alignment horizontal="left" vertical="center" wrapText="1"/>
    </xf>
    <xf numFmtId="0" fontId="26" fillId="3" borderId="0" xfId="0" applyFont="1" applyFill="1" applyBorder="1" applyAlignment="1">
      <alignment horizontal="left" vertical="center" wrapText="1"/>
    </xf>
    <xf numFmtId="0" fontId="9" fillId="3" borderId="0" xfId="3" applyFont="1" applyFill="1" applyBorder="1" applyAlignment="1">
      <alignment horizontal="left" vertical="center" wrapText="1"/>
    </xf>
    <xf numFmtId="0" fontId="20" fillId="6" borderId="0" xfId="3" applyFont="1" applyFill="1" applyBorder="1" applyAlignment="1">
      <alignment horizontal="center" vertical="center" wrapText="1" shrinkToFit="1"/>
    </xf>
    <xf numFmtId="0" fontId="26" fillId="2" borderId="0" xfId="4" applyFont="1" applyFill="1" applyBorder="1" applyAlignment="1">
      <alignment horizontal="left" vertical="center" wrapText="1"/>
    </xf>
    <xf numFmtId="0" fontId="26" fillId="2" borderId="0" xfId="4" applyFont="1" applyFill="1" applyBorder="1" applyAlignment="1">
      <alignment horizontal="left" vertical="center"/>
    </xf>
    <xf numFmtId="0" fontId="26" fillId="2" borderId="0" xfId="3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 wrapText="1" shrinkToFit="1"/>
    </xf>
    <xf numFmtId="0" fontId="28" fillId="2" borderId="0" xfId="0" applyFont="1" applyFill="1" applyBorder="1" applyAlignment="1">
      <alignment horizontal="left" vertical="center"/>
    </xf>
  </cellXfs>
  <cellStyles count="9">
    <cellStyle name="Comma" xfId="1" builtinId="3"/>
    <cellStyle name="Comma 2" xfId="7"/>
    <cellStyle name="Comma_IV-trim  2002" xfId="5"/>
    <cellStyle name="Normal" xfId="0" builtinId="0"/>
    <cellStyle name="Normal 2" xfId="4"/>
    <cellStyle name="Normal 3" xfId="6"/>
    <cellStyle name="Normal_IV-trim  2002" xfId="3"/>
    <cellStyle name="Percent" xfId="2" builtinId="5"/>
    <cellStyle name="Percent 2" xfId="8"/>
  </cellStyles>
  <dxfs count="0"/>
  <tableStyles count="0" defaultTableStyle="TableStyleMedium9" defaultPivotStyle="PivotStyleLight16"/>
  <colors>
    <mruColors>
      <color rgb="FFE8E9EC"/>
      <color rgb="FF393943"/>
      <color rgb="FF8500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36</xdr:row>
          <xdr:rowOff>0</xdr:rowOff>
        </xdr:from>
        <xdr:to>
          <xdr:col>4</xdr:col>
          <xdr:colOff>0</xdr:colOff>
          <xdr:row>36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2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6</xdr:col>
          <xdr:colOff>0</xdr:colOff>
          <xdr:row>39</xdr:row>
          <xdr:rowOff>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1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51</xdr:row>
          <xdr:rowOff>0</xdr:rowOff>
        </xdr:from>
        <xdr:to>
          <xdr:col>4</xdr:col>
          <xdr:colOff>0</xdr:colOff>
          <xdr:row>51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6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2000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238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2000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238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2000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238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lsa\I.F\Trimestre\B-12\MARZO\2004\B-12%20FEMSA%20MZO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lsa\i.f\Trimestre\ARCHIVOS%20RMH\2004\Cuarto%20Trimestre\I-trim%20%202004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"/>
      <sheetName val="MEXICO"/>
      <sheetName val="ARGENTINA"/>
      <sheetName val="GUATEMALA"/>
      <sheetName val="NICARAGUA"/>
      <sheetName val="COSTA RICA"/>
      <sheetName val="PANAMA"/>
      <sheetName val="VENEZUELA"/>
      <sheetName val="COLOMBIA"/>
      <sheetName val="BRASIL"/>
      <sheetName val="V05"/>
      <sheetName val="Captura Balance"/>
      <sheetName val="Captura Resultados"/>
      <sheetName val="Virtuales"/>
      <sheetName val="Inversiones"/>
      <sheetName val="Divid. y Aport."/>
      <sheetName val="Amort.Term.Reales"/>
      <sheetName val="RETANM"/>
      <sheetName val="Edo.Variaciones"/>
      <sheetName val="B-12"/>
      <sheetName val="HYP B-12 V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"/>
      <sheetName val="CERVEZA"/>
      <sheetName val="KOF MÉXICO"/>
      <sheetName val="KOFBA ps"/>
      <sheetName val="KOFBA pa"/>
      <sheetName val="CERVEZA sin SIX"/>
      <sheetName val="KOF consolidado"/>
      <sheetName val="EMPAQUE"/>
      <sheetName val="OXXO"/>
      <sheetName val="AMOXXO"/>
      <sheetName val="OXXO+AMOXXO"/>
      <sheetName val="Integración Comercio"/>
      <sheetName val="FEMSA LOGÍSTICA"/>
      <sheetName val="Eliminaciones"/>
      <sheetName val="OXXO+AMOXXO con SIX"/>
      <sheetName val="SIX"/>
      <sheetName val="Amarre UAFIR"/>
      <sheetName val="ANALISIS-español"/>
      <sheetName val="ANALISIS-ingles"/>
    </sheetNames>
    <sheetDataSet>
      <sheetData sheetId="0"/>
      <sheetData sheetId="1"/>
      <sheetData sheetId="2" refreshError="1">
        <row r="49">
          <cell r="A49" t="str">
            <v>Utilildad Oper´n</v>
          </cell>
          <cell r="C49">
            <v>1158.3139999999999</v>
          </cell>
          <cell r="D49">
            <v>1003.259</v>
          </cell>
          <cell r="E49">
            <v>972.23700000000008</v>
          </cell>
          <cell r="F49">
            <v>829.12900000000013</v>
          </cell>
          <cell r="G49">
            <v>634.91500000000019</v>
          </cell>
          <cell r="H49">
            <v>397.95000000000027</v>
          </cell>
          <cell r="I49">
            <v>358.9069999999997</v>
          </cell>
          <cell r="J49">
            <v>270.33199999999988</v>
          </cell>
          <cell r="L49">
            <v>2681.5530000000017</v>
          </cell>
          <cell r="M49">
            <v>2278.3800000000006</v>
          </cell>
          <cell r="N49">
            <v>1910.5840000000007</v>
          </cell>
          <cell r="O49">
            <v>1466.2520000000004</v>
          </cell>
          <cell r="P49">
            <v>1019.4540000000006</v>
          </cell>
          <cell r="Q49">
            <v>953.52200000000039</v>
          </cell>
          <cell r="R49">
            <v>713.99500000000012</v>
          </cell>
          <cell r="T49">
            <v>4207.3949999999986</v>
          </cell>
          <cell r="U49">
            <v>3462.027</v>
          </cell>
          <cell r="V49">
            <v>2970.3840000000009</v>
          </cell>
          <cell r="W49">
            <v>2273.17</v>
          </cell>
          <cell r="X49">
            <v>1587.9740000000006</v>
          </cell>
          <cell r="Y49">
            <v>1511.1659999999988</v>
          </cell>
          <cell r="Z49">
            <v>1195.2049999999995</v>
          </cell>
          <cell r="AB49">
            <v>5815.371000000001</v>
          </cell>
          <cell r="AL49" t="str">
            <v>Uafir Comparable</v>
          </cell>
          <cell r="AN49">
            <v>1158.3</v>
          </cell>
          <cell r="AO49">
            <v>1001.2</v>
          </cell>
          <cell r="AP49">
            <v>15.7</v>
          </cell>
          <cell r="AQ49">
            <v>970.1</v>
          </cell>
          <cell r="AR49">
            <v>3.2</v>
          </cell>
          <cell r="AS49">
            <v>-1158.3</v>
          </cell>
          <cell r="AT49">
            <v>1680.3999999999999</v>
          </cell>
          <cell r="AU49">
            <v>-168.9</v>
          </cell>
          <cell r="AV49">
            <v>1304.0999999999999</v>
          </cell>
          <cell r="AW49">
            <v>28.9</v>
          </cell>
          <cell r="AX49">
            <v>0</v>
          </cell>
          <cell r="AY49">
            <v>1525.7999999999997</v>
          </cell>
          <cell r="AZ49">
            <v>-100</v>
          </cell>
          <cell r="BA49">
            <v>1181.7000000000003</v>
          </cell>
          <cell r="BB49">
            <v>29.1</v>
          </cell>
          <cell r="BC49">
            <v>0</v>
          </cell>
        </row>
        <row r="50">
          <cell r="A50" t="str">
            <v>Amort Goodwill</v>
          </cell>
          <cell r="C50">
            <v>0</v>
          </cell>
          <cell r="D50">
            <v>2.0739999999999998</v>
          </cell>
          <cell r="E50">
            <v>2.09</v>
          </cell>
          <cell r="F50">
            <v>2.0779999999999998</v>
          </cell>
          <cell r="G50">
            <v>2.0579999999999998</v>
          </cell>
          <cell r="H50">
            <v>2.0350000000000001</v>
          </cell>
          <cell r="I50">
            <v>2.0299999999999998</v>
          </cell>
          <cell r="J50">
            <v>0</v>
          </cell>
          <cell r="L50">
            <v>0</v>
          </cell>
          <cell r="M50">
            <v>4.1840000000000002</v>
          </cell>
          <cell r="N50">
            <v>4.1159999999999997</v>
          </cell>
          <cell r="O50">
            <v>3.9620000000000002</v>
          </cell>
          <cell r="P50">
            <v>4.1319999999999997</v>
          </cell>
          <cell r="Q50">
            <v>4.0599999999999996</v>
          </cell>
          <cell r="R50">
            <v>0</v>
          </cell>
          <cell r="T50">
            <v>0</v>
          </cell>
          <cell r="U50">
            <v>6.1580000000000004</v>
          </cell>
          <cell r="V50">
            <v>6.1779999999999999</v>
          </cell>
          <cell r="W50">
            <v>6.0369999999999999</v>
          </cell>
          <cell r="X50">
            <v>6.1760000000000002</v>
          </cell>
          <cell r="Y50">
            <v>6.1820000000000004</v>
          </cell>
          <cell r="Z50">
            <v>0</v>
          </cell>
          <cell r="AB50">
            <v>0</v>
          </cell>
          <cell r="AL50" t="str">
            <v>Servs Corp´s</v>
          </cell>
          <cell r="AN50">
            <v>0</v>
          </cell>
          <cell r="AO50">
            <v>0</v>
          </cell>
          <cell r="AQ50">
            <v>0</v>
          </cell>
          <cell r="AS50">
            <v>0</v>
          </cell>
          <cell r="AT50">
            <v>0</v>
          </cell>
          <cell r="AV50">
            <v>0</v>
          </cell>
          <cell r="AX50">
            <v>0</v>
          </cell>
          <cell r="AY50">
            <v>0</v>
          </cell>
          <cell r="BA50">
            <v>0</v>
          </cell>
          <cell r="BC50">
            <v>0</v>
          </cell>
        </row>
        <row r="51">
          <cell r="A51" t="str">
            <v>Uafir Comparable</v>
          </cell>
          <cell r="C51">
            <v>1158.3139999999999</v>
          </cell>
          <cell r="D51">
            <v>1001.1850000000001</v>
          </cell>
          <cell r="E51">
            <v>970.14700000000005</v>
          </cell>
          <cell r="F51">
            <v>827.05100000000016</v>
          </cell>
          <cell r="G51">
            <v>632.8570000000002</v>
          </cell>
          <cell r="H51">
            <v>395.91500000000025</v>
          </cell>
          <cell r="I51">
            <v>356.87699999999973</v>
          </cell>
          <cell r="J51">
            <v>270.33199999999988</v>
          </cell>
          <cell r="L51">
            <v>2681.5530000000017</v>
          </cell>
          <cell r="M51">
            <v>2274.1960000000004</v>
          </cell>
          <cell r="N51">
            <v>1906.4680000000008</v>
          </cell>
          <cell r="O51">
            <v>1462.2900000000004</v>
          </cell>
          <cell r="P51">
            <v>1015.3220000000007</v>
          </cell>
          <cell r="Q51">
            <v>949.46200000000044</v>
          </cell>
          <cell r="R51">
            <v>713.99500000000012</v>
          </cell>
          <cell r="T51">
            <v>4207.3949999999986</v>
          </cell>
          <cell r="U51">
            <v>3455.8690000000001</v>
          </cell>
          <cell r="V51">
            <v>2964.206000000001</v>
          </cell>
          <cell r="W51">
            <v>2267.1330000000003</v>
          </cell>
          <cell r="X51">
            <v>1581.7980000000007</v>
          </cell>
          <cell r="Y51">
            <v>1504.9839999999988</v>
          </cell>
          <cell r="Z51">
            <v>1195.2049999999995</v>
          </cell>
          <cell r="AB51">
            <v>5815.371000000001</v>
          </cell>
          <cell r="AL51" t="str">
            <v>UAFIR</v>
          </cell>
          <cell r="AN51">
            <v>1158.3</v>
          </cell>
          <cell r="AO51">
            <v>1001.2</v>
          </cell>
          <cell r="AP51">
            <v>15.7</v>
          </cell>
          <cell r="AQ51">
            <v>970.1</v>
          </cell>
          <cell r="AR51">
            <v>3.2</v>
          </cell>
          <cell r="AS51">
            <v>-1158.3</v>
          </cell>
          <cell r="AT51">
            <v>1680.3999999999999</v>
          </cell>
          <cell r="AU51">
            <v>-168.9</v>
          </cell>
          <cell r="AV51">
            <v>1304.0999999999999</v>
          </cell>
          <cell r="AW51">
            <v>28.9</v>
          </cell>
          <cell r="AX51">
            <v>0</v>
          </cell>
          <cell r="AY51">
            <v>1525.7999999999997</v>
          </cell>
          <cell r="AZ51">
            <v>-100</v>
          </cell>
          <cell r="BA51">
            <v>1181.7000000000003</v>
          </cell>
          <cell r="BB51">
            <v>29.1</v>
          </cell>
          <cell r="BC51">
            <v>0</v>
          </cell>
        </row>
        <row r="52">
          <cell r="A52" t="str">
            <v>Servs Corp´s</v>
          </cell>
          <cell r="C52">
            <v>0</v>
          </cell>
          <cell r="D52">
            <v>1.00000000009004E-3</v>
          </cell>
          <cell r="E52">
            <v>0</v>
          </cell>
          <cell r="F52">
            <v>0</v>
          </cell>
          <cell r="G52">
            <v>0</v>
          </cell>
          <cell r="H52">
            <v>-9.9999999974897946E-4</v>
          </cell>
          <cell r="I52">
            <v>0</v>
          </cell>
          <cell r="J52">
            <v>0</v>
          </cell>
          <cell r="L52">
            <v>0</v>
          </cell>
          <cell r="M52">
            <v>-9.9999999974897946E-4</v>
          </cell>
          <cell r="N52">
            <v>1.0000000006584742E-3</v>
          </cell>
          <cell r="O52">
            <v>-1.9999999994979589E-3</v>
          </cell>
          <cell r="P52">
            <v>0</v>
          </cell>
          <cell r="Q52">
            <v>1.0000000004311005E-3</v>
          </cell>
          <cell r="R52">
            <v>-9.999999998626663E-4</v>
          </cell>
          <cell r="T52">
            <v>9.9999999838473741E-4</v>
          </cell>
          <cell r="U52">
            <v>0</v>
          </cell>
          <cell r="V52">
            <v>-9.9999999883948476E-4</v>
          </cell>
          <cell r="W52">
            <v>0</v>
          </cell>
          <cell r="X52">
            <v>-9.9999999929423211E-4</v>
          </cell>
          <cell r="Y52">
            <v>9.9999999883948476E-4</v>
          </cell>
          <cell r="Z52">
            <v>9.9999999952160579E-4</v>
          </cell>
          <cell r="AB52">
            <v>0</v>
          </cell>
          <cell r="AL52" t="str">
            <v>Depreciación</v>
          </cell>
          <cell r="AN52">
            <v>167.1</v>
          </cell>
          <cell r="AO52">
            <v>94.9</v>
          </cell>
          <cell r="AP52">
            <v>76.099999999999994</v>
          </cell>
          <cell r="AQ52">
            <v>108.3</v>
          </cell>
          <cell r="AR52">
            <v>-12.4</v>
          </cell>
          <cell r="AS52">
            <v>-167.1</v>
          </cell>
          <cell r="AT52">
            <v>148.79999999999998</v>
          </cell>
          <cell r="AU52">
            <v>-212.3</v>
          </cell>
          <cell r="AV52">
            <v>112.60000000000001</v>
          </cell>
          <cell r="AW52">
            <v>32.1</v>
          </cell>
          <cell r="AX52">
            <v>0</v>
          </cell>
          <cell r="AY52">
            <v>181</v>
          </cell>
          <cell r="AZ52">
            <v>-100</v>
          </cell>
          <cell r="BA52">
            <v>111.29999999999998</v>
          </cell>
          <cell r="BB52">
            <v>62.6</v>
          </cell>
          <cell r="BC52">
            <v>0</v>
          </cell>
        </row>
        <row r="53">
          <cell r="A53" t="str">
            <v>UAFIR</v>
          </cell>
          <cell r="C53">
            <v>1158.3140000000001</v>
          </cell>
          <cell r="D53">
            <v>1001.184</v>
          </cell>
          <cell r="E53">
            <v>970.14700000000005</v>
          </cell>
          <cell r="F53">
            <v>827.05100000000004</v>
          </cell>
          <cell r="G53">
            <v>632.85699999999997</v>
          </cell>
          <cell r="H53">
            <v>395.916</v>
          </cell>
          <cell r="I53">
            <v>356.87700000000001</v>
          </cell>
          <cell r="J53">
            <v>270.33199999999999</v>
          </cell>
          <cell r="L53">
            <v>2681.5529999999999</v>
          </cell>
          <cell r="M53">
            <v>2274.1970000000001</v>
          </cell>
          <cell r="N53">
            <v>1906.4670000000001</v>
          </cell>
          <cell r="O53">
            <v>1462.2919999999999</v>
          </cell>
          <cell r="P53">
            <v>1015.322</v>
          </cell>
          <cell r="Q53">
            <v>949.46100000000001</v>
          </cell>
          <cell r="R53">
            <v>713.99599999999998</v>
          </cell>
          <cell r="T53">
            <v>4207.3940000000002</v>
          </cell>
          <cell r="U53">
            <v>3455.8690000000001</v>
          </cell>
          <cell r="V53">
            <v>2964.2069999999999</v>
          </cell>
          <cell r="W53">
            <v>2267.1329999999998</v>
          </cell>
          <cell r="X53">
            <v>1581.799</v>
          </cell>
          <cell r="Y53">
            <v>1504.9829999999999</v>
          </cell>
          <cell r="Z53">
            <v>1195.204</v>
          </cell>
          <cell r="AB53">
            <v>5815.3710000000001</v>
          </cell>
          <cell r="AL53" t="str">
            <v>Cargos Virtuales</v>
          </cell>
          <cell r="AN53">
            <v>172.00000000000014</v>
          </cell>
          <cell r="AO53">
            <v>77.399999999999949</v>
          </cell>
          <cell r="AP53">
            <v>122.2</v>
          </cell>
          <cell r="AQ53">
            <v>91.199999999999889</v>
          </cell>
          <cell r="AR53">
            <v>-15.1</v>
          </cell>
          <cell r="AS53">
            <v>-172.00000000000014</v>
          </cell>
          <cell r="AT53">
            <v>113.80000000000015</v>
          </cell>
          <cell r="AU53">
            <v>-251.1</v>
          </cell>
          <cell r="AV53">
            <v>116.00000000000036</v>
          </cell>
          <cell r="AW53">
            <v>-1.9</v>
          </cell>
          <cell r="AX53">
            <v>0</v>
          </cell>
          <cell r="AY53">
            <v>174.80000000000064</v>
          </cell>
          <cell r="AZ53">
            <v>-100</v>
          </cell>
          <cell r="BA53">
            <v>98.099999999999653</v>
          </cell>
          <cell r="BB53">
            <v>78.2</v>
          </cell>
          <cell r="BC53">
            <v>0</v>
          </cell>
        </row>
        <row r="54">
          <cell r="A54" t="str">
            <v>Depreciación</v>
          </cell>
          <cell r="C54">
            <v>167.06899999999999</v>
          </cell>
          <cell r="D54">
            <v>94.94</v>
          </cell>
          <cell r="E54">
            <v>108.31</v>
          </cell>
          <cell r="F54">
            <v>127.417</v>
          </cell>
          <cell r="G54">
            <v>126.19499999999999</v>
          </cell>
          <cell r="H54">
            <v>126.64</v>
          </cell>
          <cell r="I54">
            <v>79.611999999999995</v>
          </cell>
          <cell r="J54">
            <v>88.346999999999994</v>
          </cell>
          <cell r="L54">
            <v>243.71199999999999</v>
          </cell>
          <cell r="M54">
            <v>220.90899999999999</v>
          </cell>
          <cell r="N54">
            <v>271.99099999999999</v>
          </cell>
          <cell r="O54">
            <v>246.75800000000001</v>
          </cell>
          <cell r="P54">
            <v>259.45400000000001</v>
          </cell>
          <cell r="Q54">
            <v>153.55600000000001</v>
          </cell>
          <cell r="R54">
            <v>155.66499999999999</v>
          </cell>
          <cell r="T54">
            <v>424.68900000000002</v>
          </cell>
          <cell r="U54">
            <v>332.2</v>
          </cell>
          <cell r="V54">
            <v>402.98399999999998</v>
          </cell>
          <cell r="W54">
            <v>412.10300000000001</v>
          </cell>
          <cell r="X54">
            <v>381.14600000000002</v>
          </cell>
          <cell r="Y54">
            <v>235.90799999999999</v>
          </cell>
          <cell r="Z54">
            <v>227.59700000000001</v>
          </cell>
          <cell r="AB54">
            <v>589.851</v>
          </cell>
          <cell r="AL54" t="str">
            <v>Ebitda</v>
          </cell>
          <cell r="AN54">
            <v>1497.4</v>
          </cell>
          <cell r="AO54">
            <v>1173.5</v>
          </cell>
          <cell r="AP54">
            <v>27.6</v>
          </cell>
          <cell r="AQ54">
            <v>1169.5999999999999</v>
          </cell>
          <cell r="AR54">
            <v>0.3</v>
          </cell>
          <cell r="AS54">
            <v>-1497.4</v>
          </cell>
          <cell r="AT54">
            <v>1943</v>
          </cell>
          <cell r="AU54">
            <v>-177.1</v>
          </cell>
          <cell r="AV54">
            <v>1532.7000000000003</v>
          </cell>
          <cell r="AW54">
            <v>26.8</v>
          </cell>
          <cell r="AX54">
            <v>0</v>
          </cell>
          <cell r="AY54">
            <v>1881.6000000000004</v>
          </cell>
          <cell r="AZ54">
            <v>-100</v>
          </cell>
          <cell r="BA54">
            <v>1391.1</v>
          </cell>
          <cell r="BB54">
            <v>35.299999999999997</v>
          </cell>
          <cell r="BC54">
            <v>0</v>
          </cell>
        </row>
        <row r="55">
          <cell r="A55" t="str">
            <v>Cargos Virtuales</v>
          </cell>
          <cell r="C55">
            <v>172.00099999999995</v>
          </cell>
          <cell r="D55">
            <v>77.366000000000042</v>
          </cell>
          <cell r="E55">
            <v>91.179999999999893</v>
          </cell>
          <cell r="F55">
            <v>95.813999999999879</v>
          </cell>
          <cell r="G55">
            <v>111.43700000000007</v>
          </cell>
          <cell r="H55">
            <v>102.39199999999998</v>
          </cell>
          <cell r="I55">
            <v>88.53</v>
          </cell>
          <cell r="J55">
            <v>67.116000000000028</v>
          </cell>
          <cell r="L55">
            <v>191.18900000000031</v>
          </cell>
          <cell r="M55">
            <v>207.22300000000007</v>
          </cell>
          <cell r="N55">
            <v>184.50999999999976</v>
          </cell>
          <cell r="O55">
            <v>225.03900000000002</v>
          </cell>
          <cell r="P55">
            <v>210.66799999999995</v>
          </cell>
          <cell r="Q55">
            <v>176.87300000000008</v>
          </cell>
          <cell r="R55">
            <v>134.99200000000005</v>
          </cell>
          <cell r="T55">
            <v>366.00599999999969</v>
          </cell>
          <cell r="U55">
            <v>305.32499999999965</v>
          </cell>
          <cell r="V55">
            <v>292.82799999999992</v>
          </cell>
          <cell r="W55">
            <v>356.24600000000015</v>
          </cell>
          <cell r="X55">
            <v>304.85599999999994</v>
          </cell>
          <cell r="Y55">
            <v>273.88</v>
          </cell>
          <cell r="Z55">
            <v>196.16399999999996</v>
          </cell>
          <cell r="AB55">
            <v>429.68200000000036</v>
          </cell>
          <cell r="AE55">
            <v>477.6759999999997</v>
          </cell>
        </row>
        <row r="56">
          <cell r="A56" t="str">
            <v>Ebitda</v>
          </cell>
          <cell r="C56">
            <v>1497.384</v>
          </cell>
          <cell r="D56">
            <v>1173.49</v>
          </cell>
          <cell r="E56">
            <v>1169.6369999999999</v>
          </cell>
          <cell r="F56">
            <v>1050.2819999999999</v>
          </cell>
          <cell r="G56">
            <v>870.48900000000003</v>
          </cell>
          <cell r="H56">
            <v>624.94799999999998</v>
          </cell>
          <cell r="I56">
            <v>525.01900000000001</v>
          </cell>
          <cell r="J56">
            <v>425.79500000000002</v>
          </cell>
          <cell r="L56">
            <v>3116.4540000000002</v>
          </cell>
          <cell r="M56">
            <v>2702.3290000000002</v>
          </cell>
          <cell r="N56">
            <v>2362.9679999999998</v>
          </cell>
          <cell r="O56">
            <v>1934.0889999999999</v>
          </cell>
          <cell r="P56">
            <v>1485.444</v>
          </cell>
          <cell r="Q56">
            <v>1279.8900000000001</v>
          </cell>
          <cell r="R56">
            <v>1004.653</v>
          </cell>
          <cell r="T56">
            <v>4998.0889999999999</v>
          </cell>
          <cell r="U56">
            <v>4093.3939999999998</v>
          </cell>
          <cell r="V56">
            <v>3660.0189999999998</v>
          </cell>
          <cell r="W56">
            <v>3035.482</v>
          </cell>
          <cell r="X56">
            <v>2267.8009999999999</v>
          </cell>
          <cell r="Y56">
            <v>2014.771</v>
          </cell>
          <cell r="Z56">
            <v>1618.9649999999999</v>
          </cell>
          <cell r="AB56">
            <v>6834.9040000000005</v>
          </cell>
          <cell r="AE56">
            <v>4296.6149999999998</v>
          </cell>
          <cell r="AL56" t="str">
            <v>UAFIR Comparable/Ventas</v>
          </cell>
          <cell r="AN56">
            <v>19.100000000000001</v>
          </cell>
          <cell r="AO56">
            <v>26.2</v>
          </cell>
          <cell r="AP56">
            <v>-7.0999999999999979</v>
          </cell>
          <cell r="AQ56">
            <v>25.4</v>
          </cell>
          <cell r="AR56">
            <v>0.80000000000000071</v>
          </cell>
          <cell r="AS56">
            <v>19.100000000000001</v>
          </cell>
          <cell r="AT56">
            <v>25.6</v>
          </cell>
          <cell r="AU56">
            <v>-6.5</v>
          </cell>
          <cell r="AV56">
            <v>28.2</v>
          </cell>
          <cell r="AW56">
            <v>-2.5999999999999979</v>
          </cell>
          <cell r="AX56" t="e">
            <v>#DIV/0!</v>
          </cell>
          <cell r="AY56">
            <v>21.9</v>
          </cell>
          <cell r="AZ56" t="e">
            <v>#DIV/0!</v>
          </cell>
          <cell r="BA56">
            <v>27.1</v>
          </cell>
          <cell r="BB56">
            <v>-5.2000000000000028</v>
          </cell>
          <cell r="BC56" t="e">
            <v>#DIV/0!</v>
          </cell>
        </row>
        <row r="57">
          <cell r="A57" t="str">
            <v>Total c. virtuales</v>
          </cell>
          <cell r="C57">
            <v>339.06999999999994</v>
          </cell>
          <cell r="D57">
            <v>172.30600000000004</v>
          </cell>
          <cell r="E57">
            <v>199.4899999999999</v>
          </cell>
          <cell r="F57">
            <v>223.23099999999988</v>
          </cell>
          <cell r="G57">
            <v>237.63200000000006</v>
          </cell>
          <cell r="H57">
            <v>229.03199999999998</v>
          </cell>
          <cell r="I57">
            <v>168.142</v>
          </cell>
          <cell r="J57">
            <v>155.46300000000002</v>
          </cell>
          <cell r="L57">
            <v>434.90100000000029</v>
          </cell>
          <cell r="M57">
            <v>428.13200000000006</v>
          </cell>
          <cell r="N57">
            <v>456.50099999999975</v>
          </cell>
          <cell r="O57">
            <v>471.79700000000003</v>
          </cell>
          <cell r="P57">
            <v>470.12199999999996</v>
          </cell>
          <cell r="Q57">
            <v>330.42900000000009</v>
          </cell>
          <cell r="R57">
            <v>290.65700000000004</v>
          </cell>
          <cell r="T57">
            <v>790.69499999999971</v>
          </cell>
          <cell r="U57">
            <v>637.52499999999964</v>
          </cell>
          <cell r="V57">
            <v>695.8119999999999</v>
          </cell>
          <cell r="W57">
            <v>768.34900000000016</v>
          </cell>
          <cell r="X57">
            <v>686.00199999999995</v>
          </cell>
          <cell r="Y57">
            <v>509.78800000000001</v>
          </cell>
          <cell r="Z57">
            <v>423.76099999999997</v>
          </cell>
          <cell r="AB57">
            <v>1019.5330000000004</v>
          </cell>
          <cell r="AE57">
            <v>1072.3689999999997</v>
          </cell>
          <cell r="AL57" t="str">
            <v>UAFIR/Ventas</v>
          </cell>
          <cell r="AN57">
            <v>19.100000000000001</v>
          </cell>
          <cell r="AO57">
            <v>26.2</v>
          </cell>
          <cell r="AP57">
            <v>-7.0999999999999979</v>
          </cell>
          <cell r="AQ57">
            <v>25.4</v>
          </cell>
          <cell r="AR57">
            <v>0.80000000000000071</v>
          </cell>
          <cell r="AS57">
            <v>19.100000000000001</v>
          </cell>
          <cell r="AT57">
            <v>25.6</v>
          </cell>
          <cell r="AU57">
            <v>-6.5</v>
          </cell>
          <cell r="AV57">
            <v>28.2</v>
          </cell>
          <cell r="AW57">
            <v>-2.5999999999999979</v>
          </cell>
          <cell r="AX57" t="e">
            <v>#DIV/0!</v>
          </cell>
          <cell r="AY57">
            <v>21.9</v>
          </cell>
          <cell r="AZ57" t="e">
            <v>#DIV/0!</v>
          </cell>
          <cell r="BA57">
            <v>27.1</v>
          </cell>
          <cell r="BB57">
            <v>-5.2000000000000028</v>
          </cell>
          <cell r="BC57" t="e">
            <v>#DIV/0!</v>
          </cell>
        </row>
        <row r="58">
          <cell r="A58" t="str">
            <v xml:space="preserve">Factor </v>
          </cell>
          <cell r="B58">
            <v>392.26909999999901</v>
          </cell>
          <cell r="C58">
            <v>1</v>
          </cell>
          <cell r="D58">
            <v>1.0423</v>
          </cell>
          <cell r="E58">
            <v>1.1011</v>
          </cell>
          <cell r="F58">
            <v>1.1524000000000001</v>
          </cell>
          <cell r="G58">
            <v>1.2351000000000001</v>
          </cell>
          <cell r="H58">
            <v>1.36</v>
          </cell>
          <cell r="I58">
            <v>1.6083000000000001</v>
          </cell>
          <cell r="J58">
            <v>1.8539000000000001</v>
          </cell>
          <cell r="K58" t="e">
            <v>#DIV/0!</v>
          </cell>
          <cell r="L58">
            <v>1.0429999999999999</v>
          </cell>
          <cell r="M58">
            <v>1.0875999999999999</v>
          </cell>
          <cell r="N58">
            <v>1.1413</v>
          </cell>
          <cell r="O58">
            <v>1.2163999999999999</v>
          </cell>
          <cell r="P58">
            <v>1.3309</v>
          </cell>
          <cell r="Q58">
            <v>1.5623</v>
          </cell>
          <cell r="R58">
            <v>1.8015000000000001</v>
          </cell>
          <cell r="S58" t="e">
            <v>#DIV/0!</v>
          </cell>
          <cell r="T58">
            <v>1.0323</v>
          </cell>
          <cell r="U58">
            <v>1.0739000000000001</v>
          </cell>
          <cell r="V58">
            <v>1.1271</v>
          </cell>
          <cell r="W58">
            <v>1.1962999999999999</v>
          </cell>
          <cell r="X58">
            <v>1.3021</v>
          </cell>
          <cell r="Y58">
            <v>1.5082</v>
          </cell>
          <cell r="Z58">
            <v>1.7484</v>
          </cell>
          <cell r="AA58" t="e">
            <v>#DIV/0!</v>
          </cell>
          <cell r="AB58">
            <v>1.0157</v>
          </cell>
          <cell r="AE58">
            <v>1.1654</v>
          </cell>
          <cell r="AL58" t="str">
            <v>EBITDA Comparable/Ventas</v>
          </cell>
          <cell r="AN58">
            <v>24.7</v>
          </cell>
          <cell r="AO58">
            <v>30.7</v>
          </cell>
          <cell r="AP58">
            <v>-6</v>
          </cell>
          <cell r="AQ58">
            <v>30.6</v>
          </cell>
          <cell r="AR58">
            <v>9.9999999999997868E-2</v>
          </cell>
          <cell r="AS58">
            <v>24.7</v>
          </cell>
          <cell r="AT58">
            <v>29.6</v>
          </cell>
          <cell r="AU58">
            <v>-4.9000000000000021</v>
          </cell>
          <cell r="AV58">
            <v>33.1</v>
          </cell>
          <cell r="AW58">
            <v>-3.5</v>
          </cell>
          <cell r="AX58" t="e">
            <v>#DIV/0!</v>
          </cell>
          <cell r="AY58">
            <v>27</v>
          </cell>
          <cell r="AZ58" t="e">
            <v>#DIV/0!</v>
          </cell>
          <cell r="BA58">
            <v>31.9</v>
          </cell>
          <cell r="BB58">
            <v>-4.8999999999999986</v>
          </cell>
          <cell r="BC58" t="e">
            <v>#DIV/0!</v>
          </cell>
        </row>
        <row r="59">
          <cell r="AL59" t="str">
            <v>EBITDA/Ventas</v>
          </cell>
          <cell r="AN59">
            <v>24.7</v>
          </cell>
          <cell r="AO59">
            <v>30.7</v>
          </cell>
          <cell r="AP59">
            <v>-6</v>
          </cell>
          <cell r="AQ59">
            <v>30.6</v>
          </cell>
          <cell r="AR59">
            <v>9.9999999999997868E-2</v>
          </cell>
          <cell r="AS59">
            <v>24.7</v>
          </cell>
          <cell r="AT59">
            <v>29.6</v>
          </cell>
          <cell r="AU59">
            <v>-4.9000000000000021</v>
          </cell>
          <cell r="AV59">
            <v>33.1</v>
          </cell>
          <cell r="AW59">
            <v>-3.5</v>
          </cell>
          <cell r="AX59" t="e">
            <v>#DIV/0!</v>
          </cell>
          <cell r="AY59">
            <v>27</v>
          </cell>
          <cell r="AZ59" t="e">
            <v>#DIV/0!</v>
          </cell>
          <cell r="BA59">
            <v>31.9</v>
          </cell>
          <cell r="BB59">
            <v>-4.8999999999999986</v>
          </cell>
          <cell r="BC59" t="e">
            <v>#DIV/0!</v>
          </cell>
        </row>
        <row r="66">
          <cell r="AL66" t="str">
            <v>KOF MÉXICO</v>
          </cell>
        </row>
        <row r="67">
          <cell r="AL67" t="str">
            <v>Estado de Resultados</v>
          </cell>
        </row>
        <row r="68">
          <cell r="AL68" t="str">
            <v>Información por Trimestres</v>
          </cell>
        </row>
        <row r="69">
          <cell r="AL69" t="str">
            <v>% de Integración a Ventas</v>
          </cell>
        </row>
        <row r="72">
          <cell r="AN72" t="str">
            <v>Marzo</v>
          </cell>
          <cell r="AS72" t="str">
            <v>Junio</v>
          </cell>
          <cell r="AX72" t="str">
            <v>Septiembre</v>
          </cell>
          <cell r="BC72" t="str">
            <v>Diciembre</v>
          </cell>
        </row>
        <row r="73">
          <cell r="AN73">
            <v>2004</v>
          </cell>
          <cell r="AO73">
            <v>2003</v>
          </cell>
          <cell r="AP73" t="str">
            <v>% CREC</v>
          </cell>
          <cell r="AQ73">
            <v>2002</v>
          </cell>
          <cell r="AR73" t="str">
            <v>% CREC</v>
          </cell>
          <cell r="AS73">
            <v>2004</v>
          </cell>
          <cell r="AT73">
            <v>2003</v>
          </cell>
          <cell r="AU73" t="str">
            <v>% CREC</v>
          </cell>
          <cell r="AV73">
            <v>2002</v>
          </cell>
          <cell r="AW73" t="str">
            <v>% CREC</v>
          </cell>
          <cell r="AX73">
            <v>2004</v>
          </cell>
          <cell r="AY73">
            <v>2003</v>
          </cell>
          <cell r="AZ73" t="str">
            <v>% CREC</v>
          </cell>
          <cell r="BA73">
            <v>2002</v>
          </cell>
          <cell r="BB73" t="str">
            <v>% CREC</v>
          </cell>
          <cell r="BC73">
            <v>2004</v>
          </cell>
        </row>
        <row r="74">
          <cell r="AL74" t="str">
            <v>Ventas Netas</v>
          </cell>
          <cell r="AN74">
            <v>99.7</v>
          </cell>
          <cell r="AO74">
            <v>99.5</v>
          </cell>
          <cell r="AP74">
            <v>0.20000000000000284</v>
          </cell>
          <cell r="AQ74">
            <v>99.5</v>
          </cell>
          <cell r="AR74">
            <v>0</v>
          </cell>
          <cell r="AS74" t="e">
            <v>#DIV/0!</v>
          </cell>
          <cell r="AT74">
            <v>99.5</v>
          </cell>
          <cell r="AU74" t="e">
            <v>#DIV/0!</v>
          </cell>
          <cell r="AV74">
            <v>99.6</v>
          </cell>
          <cell r="AW74">
            <v>-9.9999999999994316E-2</v>
          </cell>
          <cell r="AX74" t="e">
            <v>#DIV/0!</v>
          </cell>
          <cell r="AY74">
            <v>99.6</v>
          </cell>
          <cell r="AZ74" t="e">
            <v>#DIV/0!</v>
          </cell>
          <cell r="BA74">
            <v>99.6</v>
          </cell>
          <cell r="BB74">
            <v>0</v>
          </cell>
          <cell r="BC74" t="e">
            <v>#DIV/0!</v>
          </cell>
        </row>
        <row r="75">
          <cell r="AL75" t="str">
            <v>Ingresos de Opn</v>
          </cell>
          <cell r="AN75">
            <v>0.3</v>
          </cell>
          <cell r="AO75">
            <v>0.5</v>
          </cell>
          <cell r="AP75">
            <v>-0.2</v>
          </cell>
          <cell r="AQ75">
            <v>0.5</v>
          </cell>
          <cell r="AR75">
            <v>0</v>
          </cell>
          <cell r="AS75" t="e">
            <v>#DIV/0!</v>
          </cell>
          <cell r="AT75">
            <v>0.5</v>
          </cell>
          <cell r="AU75" t="e">
            <v>#DIV/0!</v>
          </cell>
          <cell r="AV75">
            <v>0.4</v>
          </cell>
          <cell r="AW75">
            <v>9.9999999999999978E-2</v>
          </cell>
          <cell r="AX75" t="e">
            <v>#DIV/0!</v>
          </cell>
          <cell r="AY75">
            <v>0.4</v>
          </cell>
          <cell r="AZ75" t="e">
            <v>#DIV/0!</v>
          </cell>
          <cell r="BA75">
            <v>0.4</v>
          </cell>
          <cell r="BB75">
            <v>0</v>
          </cell>
          <cell r="BC75" t="e">
            <v>#DIV/0!</v>
          </cell>
        </row>
        <row r="76">
          <cell r="AL76" t="str">
            <v>Ingresos Totales</v>
          </cell>
          <cell r="AN76">
            <v>100</v>
          </cell>
          <cell r="AO76">
            <v>100</v>
          </cell>
          <cell r="AP76">
            <v>0</v>
          </cell>
          <cell r="AQ76">
            <v>100</v>
          </cell>
          <cell r="AR76">
            <v>0</v>
          </cell>
          <cell r="AS76" t="e">
            <v>#DIV/0!</v>
          </cell>
          <cell r="AT76">
            <v>100</v>
          </cell>
          <cell r="AU76" t="e">
            <v>#DIV/0!</v>
          </cell>
          <cell r="AV76">
            <v>100</v>
          </cell>
          <cell r="AW76">
            <v>0</v>
          </cell>
          <cell r="AX76" t="e">
            <v>#DIV/0!</v>
          </cell>
          <cell r="AY76">
            <v>100</v>
          </cell>
          <cell r="AZ76" t="e">
            <v>#DIV/0!</v>
          </cell>
          <cell r="BA76">
            <v>100</v>
          </cell>
          <cell r="BB76">
            <v>0</v>
          </cell>
          <cell r="BC76" t="e">
            <v>#DIV/0!</v>
          </cell>
        </row>
        <row r="77">
          <cell r="AL77" t="str">
            <v>Costo Ventas (*)</v>
          </cell>
          <cell r="AN77">
            <v>47.3</v>
          </cell>
          <cell r="AO77">
            <v>46.1</v>
          </cell>
          <cell r="AP77">
            <v>1.1999999999999957</v>
          </cell>
          <cell r="AQ77">
            <v>44.9</v>
          </cell>
          <cell r="AR77">
            <v>1.2000000000000028</v>
          </cell>
          <cell r="AS77" t="e">
            <v>#DIV/0!</v>
          </cell>
          <cell r="AT77">
            <v>46.6</v>
          </cell>
          <cell r="AU77" t="e">
            <v>#DIV/0!</v>
          </cell>
          <cell r="AV77">
            <v>44.3</v>
          </cell>
          <cell r="AW77">
            <v>2.3000000000000043</v>
          </cell>
          <cell r="AX77" t="e">
            <v>#DIV/0!</v>
          </cell>
          <cell r="AY77">
            <v>46.9</v>
          </cell>
          <cell r="AZ77" t="e">
            <v>#DIV/0!</v>
          </cell>
          <cell r="BA77">
            <v>44.4</v>
          </cell>
          <cell r="BB77">
            <v>2.5</v>
          </cell>
          <cell r="BC77" t="e">
            <v>#DIV/0!</v>
          </cell>
        </row>
        <row r="78">
          <cell r="AL78" t="str">
            <v>Margen Oper´n (*)</v>
          </cell>
          <cell r="AN78">
            <v>53</v>
          </cell>
          <cell r="AO78">
            <v>54.400000000000006</v>
          </cell>
          <cell r="AP78">
            <v>-1.4000000000000057</v>
          </cell>
          <cell r="AQ78">
            <v>55.600000000000009</v>
          </cell>
          <cell r="AR78">
            <v>-1.2000000000000028</v>
          </cell>
          <cell r="AS78" t="e">
            <v>#DIV/0!</v>
          </cell>
          <cell r="AT78">
            <v>53.900000000000006</v>
          </cell>
          <cell r="AU78" t="e">
            <v>#DIV/0!</v>
          </cell>
          <cell r="AV78">
            <v>56.100000000000009</v>
          </cell>
          <cell r="AW78">
            <v>-2.2000000000000028</v>
          </cell>
          <cell r="AX78" t="e">
            <v>#DIV/0!</v>
          </cell>
          <cell r="AY78">
            <v>53.5</v>
          </cell>
          <cell r="AZ78" t="e">
            <v>#DIV/0!</v>
          </cell>
          <cell r="BA78">
            <v>56.100000000000009</v>
          </cell>
          <cell r="BB78">
            <v>-2.6000000000000085</v>
          </cell>
          <cell r="BC78" t="e">
            <v>#DIV/0!</v>
          </cell>
        </row>
        <row r="79">
          <cell r="AL79" t="str">
            <v>Gastos Admon</v>
          </cell>
          <cell r="AN79">
            <v>5.8000000000000007</v>
          </cell>
          <cell r="AO79">
            <v>8</v>
          </cell>
          <cell r="AP79">
            <v>-2.1999999999999993</v>
          </cell>
          <cell r="AQ79">
            <v>8.2000000000000011</v>
          </cell>
          <cell r="AR79">
            <v>-0.20000000000000107</v>
          </cell>
          <cell r="AS79" t="e">
            <v>#DIV/0!</v>
          </cell>
          <cell r="AT79">
            <v>6.6000000000000005</v>
          </cell>
          <cell r="AU79" t="e">
            <v>#DIV/0!</v>
          </cell>
          <cell r="AV79">
            <v>7.8</v>
          </cell>
          <cell r="AW79">
            <v>-1.1999999999999993</v>
          </cell>
          <cell r="AX79" t="e">
            <v>#DIV/0!</v>
          </cell>
          <cell r="AY79">
            <v>6.7</v>
          </cell>
          <cell r="AZ79" t="e">
            <v>#DIV/0!</v>
          </cell>
          <cell r="BA79">
            <v>7.9</v>
          </cell>
          <cell r="BB79">
            <v>-1.2000000000000002</v>
          </cell>
          <cell r="BC79" t="e">
            <v>#DIV/0!</v>
          </cell>
        </row>
        <row r="80">
          <cell r="AL80" t="str">
            <v>Gastos Venta</v>
          </cell>
          <cell r="AN80">
            <v>27.900000000000002</v>
          </cell>
          <cell r="AO80">
            <v>19.900000000000002</v>
          </cell>
          <cell r="AP80">
            <v>8</v>
          </cell>
          <cell r="AQ80">
            <v>21.7</v>
          </cell>
          <cell r="AR80">
            <v>-1.7999999999999972</v>
          </cell>
          <cell r="AS80" t="e">
            <v>#DIV/0!</v>
          </cell>
          <cell r="AT80">
            <v>21.3</v>
          </cell>
          <cell r="AU80" t="e">
            <v>#DIV/0!</v>
          </cell>
          <cell r="AV80">
            <v>21.099999999999998</v>
          </cell>
          <cell r="AW80">
            <v>0.20000000000000284</v>
          </cell>
          <cell r="AX80" t="e">
            <v>#DIV/0!</v>
          </cell>
          <cell r="AY80">
            <v>22.3</v>
          </cell>
          <cell r="AZ80" t="e">
            <v>#DIV/0!</v>
          </cell>
          <cell r="BA80">
            <v>20.9</v>
          </cell>
          <cell r="BB80">
            <v>1.4000000000000021</v>
          </cell>
          <cell r="BC80" t="e">
            <v>#DIV/0!</v>
          </cell>
        </row>
        <row r="81">
          <cell r="AL81" t="str">
            <v>Gastos Oper´n</v>
          </cell>
          <cell r="AN81">
            <v>33.700000000000003</v>
          </cell>
          <cell r="AO81">
            <v>27.900000000000002</v>
          </cell>
          <cell r="AP81">
            <v>5.8000000000000007</v>
          </cell>
          <cell r="AQ81">
            <v>29.9</v>
          </cell>
          <cell r="AR81">
            <v>-1.9999999999999964</v>
          </cell>
          <cell r="AS81" t="e">
            <v>#DIV/0!</v>
          </cell>
          <cell r="AT81">
            <v>27.900000000000002</v>
          </cell>
          <cell r="AU81" t="e">
            <v>#DIV/0!</v>
          </cell>
          <cell r="AV81">
            <v>28.9</v>
          </cell>
          <cell r="AW81">
            <v>-0.99999999999999645</v>
          </cell>
          <cell r="AX81" t="e">
            <v>#DIV/0!</v>
          </cell>
          <cell r="AY81">
            <v>28.999999999999996</v>
          </cell>
          <cell r="AZ81" t="e">
            <v>#DIV/0!</v>
          </cell>
          <cell r="BA81">
            <v>28.799999999999997</v>
          </cell>
          <cell r="BB81">
            <v>0.19999999999999929</v>
          </cell>
          <cell r="BC81" t="e">
            <v>#DIV/0!</v>
          </cell>
        </row>
        <row r="82">
          <cell r="AL82" t="str">
            <v>Utilildad Oper´n</v>
          </cell>
          <cell r="AN82">
            <v>19.100000000000001</v>
          </cell>
          <cell r="AO82">
            <v>26.200000000000003</v>
          </cell>
          <cell r="AP82">
            <v>-7.1000000000000014</v>
          </cell>
          <cell r="AQ82">
            <v>25.4</v>
          </cell>
          <cell r="AR82">
            <v>0.80000000000000426</v>
          </cell>
          <cell r="AS82" t="e">
            <v>#DIV/0!</v>
          </cell>
          <cell r="AT82">
            <v>25.8</v>
          </cell>
          <cell r="AU82" t="e">
            <v>#DIV/0!</v>
          </cell>
          <cell r="AV82">
            <v>27</v>
          </cell>
          <cell r="AW82">
            <v>-1.1999999999999993</v>
          </cell>
          <cell r="AX82" t="e">
            <v>#DIV/0!</v>
          </cell>
          <cell r="AY82">
            <v>24.2</v>
          </cell>
          <cell r="AZ82" t="e">
            <v>#DIV/0!</v>
          </cell>
          <cell r="BA82">
            <v>27</v>
          </cell>
          <cell r="BB82">
            <v>-2.8000000000000007</v>
          </cell>
          <cell r="BC82" t="e">
            <v>#DIV/0!</v>
          </cell>
        </row>
        <row r="83">
          <cell r="AL83" t="str">
            <v>Amort Goodwill</v>
          </cell>
          <cell r="AN83">
            <v>0</v>
          </cell>
          <cell r="AO83">
            <v>0.1</v>
          </cell>
          <cell r="AP83">
            <v>-0.1</v>
          </cell>
          <cell r="AQ83">
            <v>0.1</v>
          </cell>
          <cell r="AR83">
            <v>0</v>
          </cell>
          <cell r="AS83" t="e">
            <v>#DIV/0!</v>
          </cell>
          <cell r="AT83">
            <v>0</v>
          </cell>
          <cell r="AU83" t="e">
            <v>#DIV/0!</v>
          </cell>
          <cell r="AV83">
            <v>0</v>
          </cell>
          <cell r="AW83">
            <v>0</v>
          </cell>
          <cell r="AX83" t="e">
            <v>#DIV/0!</v>
          </cell>
          <cell r="AY83">
            <v>0</v>
          </cell>
          <cell r="AZ83" t="e">
            <v>#DIV/0!</v>
          </cell>
          <cell r="BA83">
            <v>0</v>
          </cell>
          <cell r="BB83">
            <v>0</v>
          </cell>
          <cell r="BC83" t="e">
            <v>#DIV/0!</v>
          </cell>
        </row>
        <row r="84">
          <cell r="AL84" t="str">
            <v>Uafir Comparable</v>
          </cell>
          <cell r="AN84">
            <v>19.100000000000001</v>
          </cell>
          <cell r="AO84">
            <v>26.200000000000003</v>
          </cell>
          <cell r="AP84">
            <v>-7.1000000000000014</v>
          </cell>
          <cell r="AQ84">
            <v>25.4</v>
          </cell>
          <cell r="AR84">
            <v>0.80000000000000426</v>
          </cell>
          <cell r="AS84" t="e">
            <v>#DIV/0!</v>
          </cell>
          <cell r="AT84">
            <v>25.8</v>
          </cell>
          <cell r="AU84" t="e">
            <v>#DIV/0!</v>
          </cell>
          <cell r="AV84">
            <v>26.900000000000002</v>
          </cell>
          <cell r="AW84">
            <v>-1.1000000000000014</v>
          </cell>
          <cell r="AX84" t="e">
            <v>#DIV/0!</v>
          </cell>
          <cell r="AY84">
            <v>24.2</v>
          </cell>
          <cell r="AZ84" t="e">
            <v>#DIV/0!</v>
          </cell>
          <cell r="BA84">
            <v>27</v>
          </cell>
          <cell r="BB84">
            <v>-2.8000000000000007</v>
          </cell>
          <cell r="BC84" t="e">
            <v>#DIV/0!</v>
          </cell>
        </row>
        <row r="85">
          <cell r="AL85" t="str">
            <v>Servs Corp´s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 t="e">
            <v>#DIV/0!</v>
          </cell>
          <cell r="AT85">
            <v>0</v>
          </cell>
          <cell r="AU85" t="e">
            <v>#DIV/0!</v>
          </cell>
          <cell r="AV85">
            <v>0</v>
          </cell>
          <cell r="AW85">
            <v>0</v>
          </cell>
          <cell r="AX85" t="e">
            <v>#DIV/0!</v>
          </cell>
          <cell r="AY85">
            <v>0</v>
          </cell>
          <cell r="AZ85" t="e">
            <v>#DIV/0!</v>
          </cell>
          <cell r="BA85">
            <v>0</v>
          </cell>
          <cell r="BB85">
            <v>0</v>
          </cell>
          <cell r="BC85" t="e">
            <v>#DIV/0!</v>
          </cell>
        </row>
        <row r="86">
          <cell r="AL86" t="str">
            <v>UAFIR</v>
          </cell>
          <cell r="AN86">
            <v>19.100000000000001</v>
          </cell>
          <cell r="AO86">
            <v>26.200000000000003</v>
          </cell>
          <cell r="AP86">
            <v>-7.1000000000000014</v>
          </cell>
          <cell r="AQ86">
            <v>25.4</v>
          </cell>
          <cell r="AR86">
            <v>0.80000000000000426</v>
          </cell>
          <cell r="AS86" t="e">
            <v>#DIV/0!</v>
          </cell>
          <cell r="AT86">
            <v>25.8</v>
          </cell>
          <cell r="AU86" t="e">
            <v>#DIV/0!</v>
          </cell>
          <cell r="AV86">
            <v>26.900000000000002</v>
          </cell>
          <cell r="AW86">
            <v>-1.1000000000000014</v>
          </cell>
          <cell r="AX86" t="e">
            <v>#DIV/0!</v>
          </cell>
          <cell r="AY86">
            <v>24.2</v>
          </cell>
          <cell r="AZ86" t="e">
            <v>#DIV/0!</v>
          </cell>
          <cell r="BA86">
            <v>27</v>
          </cell>
          <cell r="BB86">
            <v>-2.8000000000000007</v>
          </cell>
          <cell r="BC86" t="e">
            <v>#DIV/0!</v>
          </cell>
        </row>
        <row r="87">
          <cell r="AL87" t="str">
            <v>Depreciación</v>
          </cell>
          <cell r="AN87">
            <v>2.8000000000000003</v>
          </cell>
          <cell r="AO87">
            <v>2.5</v>
          </cell>
          <cell r="AP87">
            <v>0.30000000000000027</v>
          </cell>
          <cell r="AQ87">
            <v>2.8000000000000003</v>
          </cell>
          <cell r="AR87">
            <v>-0.30000000000000027</v>
          </cell>
          <cell r="AS87" t="e">
            <v>#DIV/0!</v>
          </cell>
          <cell r="AT87">
            <v>2.2999999999999998</v>
          </cell>
          <cell r="AU87" t="e">
            <v>#DIV/0!</v>
          </cell>
          <cell r="AV87">
            <v>2.6</v>
          </cell>
          <cell r="AW87">
            <v>-0.30000000000000027</v>
          </cell>
          <cell r="AX87" t="e">
            <v>#DIV/0!</v>
          </cell>
          <cell r="AY87">
            <v>2.4</v>
          </cell>
          <cell r="AZ87" t="e">
            <v>#DIV/0!</v>
          </cell>
          <cell r="BA87">
            <v>2.6</v>
          </cell>
          <cell r="BB87">
            <v>-0.20000000000000018</v>
          </cell>
          <cell r="BC87" t="e">
            <v>#DIV/0!</v>
          </cell>
        </row>
        <row r="88">
          <cell r="AL88" t="str">
            <v>Cargos Virtuales</v>
          </cell>
          <cell r="AN88">
            <v>2.8000000000000003</v>
          </cell>
          <cell r="AO88">
            <v>2</v>
          </cell>
          <cell r="AP88">
            <v>0.80000000000000027</v>
          </cell>
          <cell r="AQ88">
            <v>2.4</v>
          </cell>
          <cell r="AR88">
            <v>-0.39999999999999991</v>
          </cell>
          <cell r="AS88" t="e">
            <v>#DIV/0!</v>
          </cell>
          <cell r="AT88">
            <v>1.7999999999999998</v>
          </cell>
          <cell r="AU88" t="e">
            <v>#DIV/0!</v>
          </cell>
          <cell r="AV88">
            <v>2.5</v>
          </cell>
          <cell r="AW88">
            <v>-0.70000000000000018</v>
          </cell>
          <cell r="AX88" t="e">
            <v>#DIV/0!</v>
          </cell>
          <cell r="AY88">
            <v>2.1</v>
          </cell>
          <cell r="AZ88" t="e">
            <v>#DIV/0!</v>
          </cell>
          <cell r="BA88">
            <v>2.4</v>
          </cell>
          <cell r="BB88">
            <v>-0.29999999999999982</v>
          </cell>
          <cell r="BC88" t="e">
            <v>#DIV/0!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O57"/>
  <sheetViews>
    <sheetView showGridLines="0" tabSelected="1" zoomScaleNormal="100" zoomScaleSheetLayoutView="100" workbookViewId="0">
      <selection sqref="A1:O1"/>
    </sheetView>
  </sheetViews>
  <sheetFormatPr defaultColWidth="9.81640625" defaultRowHeight="15.5" x14ac:dyDescent="0.25"/>
  <cols>
    <col min="1" max="1" width="42.7265625" style="223" customWidth="1"/>
    <col min="2" max="2" width="1.7265625" style="71" customWidth="1"/>
    <col min="3" max="5" width="7.7265625" style="224" customWidth="1"/>
    <col min="6" max="6" width="7.7265625" style="225" customWidth="1"/>
    <col min="7" max="8" width="7.7265625" style="224" customWidth="1"/>
    <col min="9" max="9" width="2.7265625" style="226" customWidth="1"/>
    <col min="10" max="15" width="7.7265625" style="223" customWidth="1"/>
    <col min="16" max="16384" width="9.81640625" style="223"/>
  </cols>
  <sheetData>
    <row r="1" spans="1:15" s="5" customFormat="1" ht="12" customHeight="1" x14ac:dyDescent="0.25">
      <c r="A1" s="624" t="s">
        <v>0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</row>
    <row r="2" spans="1:15" s="5" customFormat="1" ht="12" customHeight="1" x14ac:dyDescent="0.25">
      <c r="A2" s="625" t="s">
        <v>20</v>
      </c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</row>
    <row r="3" spans="1:15" s="5" customFormat="1" ht="11.15" customHeight="1" x14ac:dyDescent="0.25">
      <c r="A3" s="626" t="s">
        <v>19</v>
      </c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</row>
    <row r="4" spans="1:15" s="5" customFormat="1" ht="11.15" customHeight="1" x14ac:dyDescent="0.25">
      <c r="A4" s="10"/>
      <c r="B4" s="2"/>
      <c r="C4" s="6"/>
      <c r="D4" s="6"/>
      <c r="E4" s="6"/>
      <c r="F4" s="7"/>
      <c r="G4" s="6"/>
      <c r="H4" s="6"/>
      <c r="I4" s="9"/>
      <c r="J4" s="3"/>
      <c r="K4" s="3"/>
      <c r="L4" s="4"/>
    </row>
    <row r="5" spans="1:15" s="5" customFormat="1" ht="15" customHeight="1" x14ac:dyDescent="0.25">
      <c r="A5" s="11"/>
      <c r="B5" s="12"/>
      <c r="C5" s="628" t="s">
        <v>153</v>
      </c>
      <c r="D5" s="628"/>
      <c r="E5" s="628"/>
      <c r="F5" s="628"/>
      <c r="G5" s="628"/>
      <c r="H5" s="628"/>
      <c r="I5" s="184"/>
      <c r="J5" s="628" t="s">
        <v>154</v>
      </c>
      <c r="K5" s="628"/>
      <c r="L5" s="628"/>
      <c r="M5" s="628"/>
      <c r="N5" s="628"/>
      <c r="O5" s="628"/>
    </row>
    <row r="6" spans="1:15" s="5" customFormat="1" ht="18.75" customHeight="1" x14ac:dyDescent="0.25">
      <c r="A6" s="38"/>
      <c r="B6" s="13"/>
      <c r="C6" s="39" t="s">
        <v>141</v>
      </c>
      <c r="D6" s="39" t="s">
        <v>13</v>
      </c>
      <c r="E6" s="39" t="s">
        <v>142</v>
      </c>
      <c r="F6" s="39" t="s">
        <v>13</v>
      </c>
      <c r="G6" s="39" t="s">
        <v>64</v>
      </c>
      <c r="H6" s="39" t="s">
        <v>143</v>
      </c>
      <c r="I6" s="183"/>
      <c r="J6" s="39" t="s">
        <v>141</v>
      </c>
      <c r="K6" s="39" t="s">
        <v>13</v>
      </c>
      <c r="L6" s="39" t="s">
        <v>142</v>
      </c>
      <c r="M6" s="39" t="s">
        <v>13</v>
      </c>
      <c r="N6" s="39" t="s">
        <v>64</v>
      </c>
      <c r="O6" s="39" t="s">
        <v>143</v>
      </c>
    </row>
    <row r="7" spans="1:15" s="5" customFormat="1" ht="13" customHeight="1" x14ac:dyDescent="0.25">
      <c r="A7" s="14" t="s">
        <v>6</v>
      </c>
      <c r="B7" s="15"/>
      <c r="C7" s="457">
        <v>125097</v>
      </c>
      <c r="D7" s="16">
        <v>100</v>
      </c>
      <c r="E7" s="457">
        <v>116395.412</v>
      </c>
      <c r="F7" s="16">
        <v>100</v>
      </c>
      <c r="G7" s="16">
        <v>7.475885733365506</v>
      </c>
      <c r="H7" s="17">
        <v>5.9602431514830023</v>
      </c>
      <c r="I7" s="185"/>
      <c r="J7" s="457">
        <v>469744</v>
      </c>
      <c r="K7" s="16">
        <v>100</v>
      </c>
      <c r="L7" s="457">
        <v>439932.12199999997</v>
      </c>
      <c r="M7" s="16">
        <v>100</v>
      </c>
      <c r="N7" s="16">
        <v>6.7764722122291454</v>
      </c>
      <c r="O7" s="17">
        <v>6.5522810253797026</v>
      </c>
    </row>
    <row r="8" spans="1:15" s="5" customFormat="1" ht="13" customHeight="1" x14ac:dyDescent="0.25">
      <c r="A8" s="41" t="s">
        <v>7</v>
      </c>
      <c r="B8" s="15"/>
      <c r="C8" s="458">
        <v>76134</v>
      </c>
      <c r="D8" s="18">
        <v>60.9</v>
      </c>
      <c r="E8" s="458">
        <v>71116.423999999999</v>
      </c>
      <c r="F8" s="18">
        <v>61.1</v>
      </c>
      <c r="G8" s="19">
        <v>7.0554391205047029</v>
      </c>
      <c r="H8" s="18"/>
      <c r="I8" s="185"/>
      <c r="J8" s="458">
        <v>294574</v>
      </c>
      <c r="K8" s="18">
        <v>62.7</v>
      </c>
      <c r="L8" s="458">
        <v>277842.40299999999</v>
      </c>
      <c r="M8" s="18">
        <v>63.2</v>
      </c>
      <c r="N8" s="19">
        <v>6.0219739029538921</v>
      </c>
      <c r="O8" s="46"/>
    </row>
    <row r="9" spans="1:15" s="5" customFormat="1" ht="13" customHeight="1" x14ac:dyDescent="0.25">
      <c r="A9" s="42" t="s">
        <v>8</v>
      </c>
      <c r="B9" s="15"/>
      <c r="C9" s="459">
        <v>48963</v>
      </c>
      <c r="D9" s="43">
        <v>39.1</v>
      </c>
      <c r="E9" s="459">
        <v>45278.987999999998</v>
      </c>
      <c r="F9" s="43">
        <v>38.9</v>
      </c>
      <c r="G9" s="44">
        <v>8.136250748360375</v>
      </c>
      <c r="H9" s="45"/>
      <c r="I9" s="185"/>
      <c r="J9" s="459">
        <v>175170</v>
      </c>
      <c r="K9" s="43">
        <v>37.299999999999997</v>
      </c>
      <c r="L9" s="459">
        <v>162089.71900000001</v>
      </c>
      <c r="M9" s="43">
        <v>36.799999999999997</v>
      </c>
      <c r="N9" s="44">
        <v>8.0697783182658078</v>
      </c>
      <c r="O9" s="49"/>
    </row>
    <row r="10" spans="1:15" s="5" customFormat="1" ht="13" customHeight="1" x14ac:dyDescent="0.25">
      <c r="A10" s="348" t="s">
        <v>16</v>
      </c>
      <c r="B10" s="21"/>
      <c r="C10" s="458">
        <v>4365</v>
      </c>
      <c r="D10" s="19">
        <v>3.5</v>
      </c>
      <c r="E10" s="458">
        <v>4148.7539999999999</v>
      </c>
      <c r="F10" s="19">
        <v>3.6</v>
      </c>
      <c r="G10" s="19">
        <v>5.2123119375118376</v>
      </c>
      <c r="H10" s="19"/>
      <c r="I10" s="185"/>
      <c r="J10" s="458">
        <v>17313</v>
      </c>
      <c r="K10" s="19">
        <v>3.7</v>
      </c>
      <c r="L10" s="458">
        <v>15221.628000000001</v>
      </c>
      <c r="M10" s="19">
        <v>3.5</v>
      </c>
      <c r="N10" s="19">
        <v>13.739476487009128</v>
      </c>
      <c r="O10" s="19"/>
    </row>
    <row r="11" spans="1:15" s="5" customFormat="1" ht="13" customHeight="1" x14ac:dyDescent="0.25">
      <c r="A11" s="347" t="s">
        <v>17</v>
      </c>
      <c r="B11" s="21"/>
      <c r="C11" s="457">
        <v>30924</v>
      </c>
      <c r="D11" s="16">
        <v>24.700000000000003</v>
      </c>
      <c r="E11" s="457">
        <v>27765.33</v>
      </c>
      <c r="F11" s="16">
        <v>23.799999999999997</v>
      </c>
      <c r="G11" s="16">
        <v>11.376309952015685</v>
      </c>
      <c r="H11" s="17"/>
      <c r="I11" s="185"/>
      <c r="J11" s="457">
        <v>114573</v>
      </c>
      <c r="K11" s="16">
        <v>24.299999999999997</v>
      </c>
      <c r="L11" s="457">
        <v>105880.159</v>
      </c>
      <c r="M11" s="16">
        <v>23.899999999999995</v>
      </c>
      <c r="N11" s="16">
        <v>8.2100755062145314</v>
      </c>
      <c r="O11" s="17"/>
    </row>
    <row r="12" spans="1:15" s="5" customFormat="1" ht="13" customHeight="1" x14ac:dyDescent="0.25">
      <c r="A12" s="41" t="s">
        <v>80</v>
      </c>
      <c r="B12" s="24"/>
      <c r="C12" s="460">
        <v>628</v>
      </c>
      <c r="D12" s="46">
        <v>0.5</v>
      </c>
      <c r="E12" s="460">
        <v>612.30200000000002</v>
      </c>
      <c r="F12" s="46">
        <v>0.5</v>
      </c>
      <c r="G12" s="46">
        <v>2.5637675526129167</v>
      </c>
      <c r="H12" s="46"/>
      <c r="I12" s="187"/>
      <c r="J12" s="460">
        <v>1708</v>
      </c>
      <c r="K12" s="46">
        <v>0.4</v>
      </c>
      <c r="L12" s="460">
        <v>726.44600000000003</v>
      </c>
      <c r="M12" s="46">
        <v>0.2</v>
      </c>
      <c r="N12" s="46">
        <v>135.117269556168</v>
      </c>
      <c r="O12" s="46"/>
    </row>
    <row r="13" spans="1:15" s="188" customFormat="1" ht="13" customHeight="1" x14ac:dyDescent="0.25">
      <c r="A13" s="47" t="s">
        <v>81</v>
      </c>
      <c r="B13" s="25"/>
      <c r="C13" s="461">
        <v>13046</v>
      </c>
      <c r="D13" s="48">
        <v>10.4</v>
      </c>
      <c r="E13" s="461">
        <v>12752.602000000001</v>
      </c>
      <c r="F13" s="48">
        <v>11</v>
      </c>
      <c r="G13" s="48">
        <v>2.30069126284973</v>
      </c>
      <c r="H13" s="49">
        <v>-4.4417744689900669</v>
      </c>
      <c r="I13" s="185"/>
      <c r="J13" s="461">
        <v>41576</v>
      </c>
      <c r="K13" s="48">
        <v>8.9</v>
      </c>
      <c r="L13" s="461">
        <v>40261.485999999997</v>
      </c>
      <c r="M13" s="48">
        <v>9.1999999999999993</v>
      </c>
      <c r="N13" s="48">
        <v>3.2649415871038645</v>
      </c>
      <c r="O13" s="49">
        <v>-1.9134770046582927</v>
      </c>
    </row>
    <row r="14" spans="1:15" s="5" customFormat="1" ht="13" customHeight="1" x14ac:dyDescent="0.25">
      <c r="A14" s="50" t="s">
        <v>68</v>
      </c>
      <c r="B14" s="26"/>
      <c r="C14" s="462">
        <v>-121</v>
      </c>
      <c r="D14" s="52"/>
      <c r="E14" s="462">
        <v>27890</v>
      </c>
      <c r="F14" s="52"/>
      <c r="G14" s="52">
        <v>-100.4338472570814</v>
      </c>
      <c r="H14" s="52"/>
      <c r="I14" s="185"/>
      <c r="J14" s="462">
        <v>874</v>
      </c>
      <c r="K14" s="51"/>
      <c r="L14" s="462">
        <v>1285</v>
      </c>
      <c r="M14" s="52"/>
      <c r="N14" s="52">
        <v>-31.984435797665366</v>
      </c>
      <c r="O14" s="52"/>
    </row>
    <row r="15" spans="1:15" s="5" customFormat="1" ht="13" customHeight="1" x14ac:dyDescent="0.25">
      <c r="A15" s="346" t="s">
        <v>87</v>
      </c>
      <c r="B15" s="21"/>
      <c r="C15" s="457">
        <v>2629</v>
      </c>
      <c r="D15" s="27"/>
      <c r="E15" s="457">
        <v>2557.7150000000001</v>
      </c>
      <c r="F15" s="16"/>
      <c r="G15" s="16">
        <v>2.7870579794855965</v>
      </c>
      <c r="H15" s="17"/>
      <c r="I15" s="184"/>
      <c r="J15" s="457">
        <v>9825</v>
      </c>
      <c r="K15" s="27"/>
      <c r="L15" s="457">
        <v>11092.405000000001</v>
      </c>
      <c r="M15" s="16"/>
      <c r="N15" s="16">
        <v>-11.425881042028308</v>
      </c>
      <c r="O15" s="17"/>
    </row>
    <row r="16" spans="1:15" s="24" customFormat="1" ht="13" customHeight="1" x14ac:dyDescent="0.25">
      <c r="A16" s="345" t="s">
        <v>103</v>
      </c>
      <c r="B16" s="21"/>
      <c r="C16" s="458">
        <v>821</v>
      </c>
      <c r="D16" s="28"/>
      <c r="E16" s="458">
        <v>450.31200000000001</v>
      </c>
      <c r="F16" s="19"/>
      <c r="G16" s="19">
        <v>82.318037271935893</v>
      </c>
      <c r="H16" s="19"/>
      <c r="I16" s="378"/>
      <c r="J16" s="458">
        <v>2832</v>
      </c>
      <c r="K16" s="28"/>
      <c r="L16" s="458">
        <v>1470.1189999999999</v>
      </c>
      <c r="M16" s="19"/>
      <c r="N16" s="19">
        <v>92.637466762894704</v>
      </c>
      <c r="O16" s="19"/>
    </row>
    <row r="17" spans="1:15" s="5" customFormat="1" ht="13" customHeight="1" x14ac:dyDescent="0.25">
      <c r="A17" s="346" t="s">
        <v>100</v>
      </c>
      <c r="B17" s="21"/>
      <c r="C17" s="457">
        <v>1808</v>
      </c>
      <c r="D17" s="30"/>
      <c r="E17" s="457">
        <v>2107.4030000000002</v>
      </c>
      <c r="F17" s="16"/>
      <c r="G17" s="16">
        <v>-14.207201944763304</v>
      </c>
      <c r="H17" s="17"/>
      <c r="I17" s="185"/>
      <c r="J17" s="457">
        <v>6993</v>
      </c>
      <c r="K17" s="30"/>
      <c r="L17" s="457">
        <v>9622.2860000000001</v>
      </c>
      <c r="M17" s="16"/>
      <c r="N17" s="16">
        <v>-27.324962072422288</v>
      </c>
      <c r="O17" s="17"/>
    </row>
    <row r="18" spans="1:15" s="5" customFormat="1" ht="13" customHeight="1" x14ac:dyDescent="0.25">
      <c r="A18" s="345" t="s">
        <v>101</v>
      </c>
      <c r="B18" s="21"/>
      <c r="C18" s="458">
        <v>-2357</v>
      </c>
      <c r="D18" s="28"/>
      <c r="E18" s="458">
        <v>-6338.8869999999997</v>
      </c>
      <c r="F18" s="19"/>
      <c r="G18" s="19">
        <v>-62.816816264432539</v>
      </c>
      <c r="H18" s="19"/>
      <c r="I18" s="185"/>
      <c r="J18" s="458">
        <v>248</v>
      </c>
      <c r="K18" s="28"/>
      <c r="L18" s="458">
        <v>-4933.924</v>
      </c>
      <c r="M18" s="19"/>
      <c r="N18" s="19">
        <v>-105.02642521449459</v>
      </c>
      <c r="O18" s="19"/>
    </row>
    <row r="19" spans="1:15" s="5" customFormat="1" ht="13" customHeight="1" x14ac:dyDescent="0.25">
      <c r="A19" s="349" t="s">
        <v>102</v>
      </c>
      <c r="B19" s="26"/>
      <c r="C19" s="463">
        <v>15</v>
      </c>
      <c r="D19" s="53"/>
      <c r="E19" s="463">
        <v>401</v>
      </c>
      <c r="F19" s="43"/>
      <c r="G19" s="43">
        <v>-96.259351620947626</v>
      </c>
      <c r="H19" s="45"/>
      <c r="I19" s="185"/>
      <c r="J19" s="463">
        <v>139</v>
      </c>
      <c r="K19" s="53"/>
      <c r="L19" s="463">
        <v>-1386.0000000000009</v>
      </c>
      <c r="M19" s="43"/>
      <c r="N19" s="43">
        <v>-110.02886002886004</v>
      </c>
      <c r="O19" s="45"/>
    </row>
    <row r="20" spans="1:15" s="188" customFormat="1" ht="13" customHeight="1" x14ac:dyDescent="0.25">
      <c r="A20" s="350" t="s">
        <v>104</v>
      </c>
      <c r="B20" s="25"/>
      <c r="C20" s="462">
        <v>-534</v>
      </c>
      <c r="D20" s="54"/>
      <c r="E20" s="462">
        <v>-3830.4839999999999</v>
      </c>
      <c r="F20" s="52"/>
      <c r="G20" s="52">
        <v>-86.059202962341047</v>
      </c>
      <c r="H20" s="52"/>
      <c r="I20" s="185"/>
      <c r="J20" s="462">
        <v>7380</v>
      </c>
      <c r="K20" s="54"/>
      <c r="L20" s="462">
        <v>3302.3620000000001</v>
      </c>
      <c r="M20" s="52"/>
      <c r="N20" s="52">
        <v>123.47640870383078</v>
      </c>
      <c r="O20" s="52"/>
    </row>
    <row r="21" spans="1:15" s="188" customFormat="1" ht="22.5" customHeight="1" x14ac:dyDescent="0.25">
      <c r="A21" s="500" t="s">
        <v>69</v>
      </c>
      <c r="B21" s="32"/>
      <c r="C21" s="457">
        <v>13701</v>
      </c>
      <c r="D21" s="8"/>
      <c r="E21" s="457">
        <v>-11306.913999999999</v>
      </c>
      <c r="F21" s="498"/>
      <c r="G21" s="16" t="s">
        <v>162</v>
      </c>
      <c r="H21" s="499"/>
      <c r="I21" s="185"/>
      <c r="J21" s="457">
        <v>33322</v>
      </c>
      <c r="L21" s="457">
        <v>35673.123999999996</v>
      </c>
      <c r="N21" s="16">
        <v>-6.5907432160973496</v>
      </c>
    </row>
    <row r="22" spans="1:15" s="5" customFormat="1" ht="13" customHeight="1" x14ac:dyDescent="0.25">
      <c r="A22" s="23" t="s">
        <v>9</v>
      </c>
      <c r="B22" s="15"/>
      <c r="C22" s="458">
        <v>3570</v>
      </c>
      <c r="D22" s="33"/>
      <c r="E22" s="458">
        <v>1042.0071026718108</v>
      </c>
      <c r="F22" s="33"/>
      <c r="G22" s="19" t="s">
        <v>162</v>
      </c>
      <c r="H22" s="19"/>
      <c r="I22" s="185"/>
      <c r="J22" s="458">
        <v>10169</v>
      </c>
      <c r="K22" s="33"/>
      <c r="L22" s="458">
        <v>10213.078</v>
      </c>
      <c r="M22" s="33"/>
      <c r="N22" s="19">
        <v>-0.43158389664702534</v>
      </c>
      <c r="O22" s="19"/>
    </row>
    <row r="23" spans="1:15" s="5" customFormat="1" ht="13" customHeight="1" x14ac:dyDescent="0.25">
      <c r="A23" s="42" t="s">
        <v>82</v>
      </c>
      <c r="B23" s="15"/>
      <c r="C23" s="463">
        <v>1397</v>
      </c>
      <c r="D23" s="55"/>
      <c r="E23" s="463">
        <v>2454</v>
      </c>
      <c r="F23" s="43"/>
      <c r="G23" s="43">
        <v>-43.072534637326811</v>
      </c>
      <c r="H23" s="45"/>
      <c r="I23" s="326"/>
      <c r="J23" s="463">
        <v>6560</v>
      </c>
      <c r="K23" s="55"/>
      <c r="L23" s="463">
        <v>8021</v>
      </c>
      <c r="M23" s="43"/>
      <c r="N23" s="43">
        <v>-18.214686448073802</v>
      </c>
      <c r="O23" s="570"/>
    </row>
    <row r="24" spans="1:15" s="5" customFormat="1" ht="13" customHeight="1" x14ac:dyDescent="0.25">
      <c r="A24" s="565" t="s">
        <v>133</v>
      </c>
      <c r="B24" s="15"/>
      <c r="C24" s="458">
        <v>11528</v>
      </c>
      <c r="D24" s="568"/>
      <c r="E24" s="458">
        <v>-9894.9211026718094</v>
      </c>
      <c r="F24" s="568"/>
      <c r="G24" s="19" t="s">
        <v>162</v>
      </c>
      <c r="H24" s="19"/>
      <c r="I24" s="326"/>
      <c r="J24" s="458">
        <v>29713</v>
      </c>
      <c r="K24" s="569"/>
      <c r="L24" s="458">
        <v>33480.046000000002</v>
      </c>
      <c r="M24" s="569"/>
      <c r="N24" s="19">
        <v>-11.251615365164081</v>
      </c>
      <c r="O24" s="19"/>
    </row>
    <row r="25" spans="1:15" s="5" customFormat="1" ht="13" customHeight="1" x14ac:dyDescent="0.25">
      <c r="A25" s="566" t="s">
        <v>132</v>
      </c>
      <c r="B25" s="15"/>
      <c r="C25" s="571">
        <v>2790</v>
      </c>
      <c r="D25" s="572"/>
      <c r="E25" s="571">
        <v>196.12899999999959</v>
      </c>
      <c r="F25" s="570"/>
      <c r="G25" s="570">
        <v>-128.76646875677864</v>
      </c>
      <c r="H25" s="570"/>
      <c r="I25" s="326"/>
      <c r="J25" s="571">
        <v>3365.991</v>
      </c>
      <c r="K25" s="572"/>
      <c r="L25" s="571">
        <v>3726.288</v>
      </c>
      <c r="M25" s="570"/>
      <c r="N25" s="570">
        <v>-9.6690593963751574</v>
      </c>
      <c r="O25" s="570"/>
    </row>
    <row r="26" spans="1:15" s="188" customFormat="1" ht="13" customHeight="1" x14ac:dyDescent="0.25">
      <c r="A26" s="565" t="s">
        <v>10</v>
      </c>
      <c r="B26" s="32"/>
      <c r="C26" s="462">
        <v>14318</v>
      </c>
      <c r="D26" s="54"/>
      <c r="E26" s="462">
        <v>-9698.7921026718104</v>
      </c>
      <c r="F26" s="52"/>
      <c r="G26" s="52" t="s">
        <v>162</v>
      </c>
      <c r="H26" s="52"/>
      <c r="I26" s="326"/>
      <c r="J26" s="462">
        <v>33078.991000000002</v>
      </c>
      <c r="K26" s="54"/>
      <c r="L26" s="462">
        <v>37206.334000000003</v>
      </c>
      <c r="M26" s="52"/>
      <c r="N26" s="52">
        <v>-11.09311925222195</v>
      </c>
      <c r="O26" s="52"/>
    </row>
    <row r="27" spans="1:15" s="5" customFormat="1" ht="13" customHeight="1" x14ac:dyDescent="0.25">
      <c r="A27" s="567" t="s">
        <v>11</v>
      </c>
      <c r="B27" s="15"/>
      <c r="C27" s="470">
        <v>10592</v>
      </c>
      <c r="D27" s="573"/>
      <c r="E27" s="470">
        <v>1828.2078973281896</v>
      </c>
      <c r="F27" s="573"/>
      <c r="G27" s="186" t="s">
        <v>162</v>
      </c>
      <c r="H27" s="186"/>
      <c r="I27" s="326"/>
      <c r="J27" s="470">
        <v>23989.991000000002</v>
      </c>
      <c r="K27" s="574"/>
      <c r="L27" s="470">
        <v>42408.334000000003</v>
      </c>
      <c r="M27" s="574"/>
      <c r="N27" s="186">
        <v>-43.430951567208467</v>
      </c>
      <c r="O27" s="186"/>
    </row>
    <row r="28" spans="1:15" s="5" customFormat="1" ht="13" customHeight="1" thickBot="1" x14ac:dyDescent="0.3">
      <c r="A28" s="56" t="s">
        <v>12</v>
      </c>
      <c r="B28" s="57"/>
      <c r="C28" s="464">
        <v>3726</v>
      </c>
      <c r="D28" s="58"/>
      <c r="E28" s="464">
        <v>-11527</v>
      </c>
      <c r="F28" s="59"/>
      <c r="G28" s="59">
        <v>-67.675891385442881</v>
      </c>
      <c r="H28" s="59"/>
      <c r="I28" s="326"/>
      <c r="J28" s="464">
        <v>9089</v>
      </c>
      <c r="K28" s="58"/>
      <c r="L28" s="464">
        <v>-5202</v>
      </c>
      <c r="M28" s="59"/>
      <c r="N28" s="59" t="s">
        <v>162</v>
      </c>
      <c r="O28" s="59"/>
    </row>
    <row r="29" spans="1:15" s="5" customFormat="1" ht="11.15" customHeight="1" x14ac:dyDescent="0.25">
      <c r="A29" s="14"/>
      <c r="B29" s="15"/>
      <c r="C29" s="34"/>
      <c r="D29" s="35"/>
      <c r="E29" s="34"/>
      <c r="F29" s="36"/>
      <c r="G29" s="37"/>
      <c r="H29" s="37"/>
      <c r="I29" s="185"/>
      <c r="J29" s="35"/>
      <c r="K29" s="35"/>
      <c r="L29" s="37"/>
      <c r="M29" s="189"/>
      <c r="N29" s="189"/>
      <c r="O29" s="189"/>
    </row>
    <row r="30" spans="1:15" s="5" customFormat="1" ht="15" customHeight="1" x14ac:dyDescent="0.25">
      <c r="A30" s="118" t="s">
        <v>62</v>
      </c>
      <c r="B30" s="24"/>
      <c r="C30" s="39" t="s">
        <v>141</v>
      </c>
      <c r="D30" s="40" t="s">
        <v>13</v>
      </c>
      <c r="E30" s="39" t="s">
        <v>142</v>
      </c>
      <c r="F30" s="40" t="s">
        <v>13</v>
      </c>
      <c r="G30" s="40" t="s">
        <v>64</v>
      </c>
      <c r="H30" s="40" t="s">
        <v>143</v>
      </c>
      <c r="I30" s="184"/>
      <c r="J30" s="39" t="s">
        <v>141</v>
      </c>
      <c r="K30" s="40" t="s">
        <v>13</v>
      </c>
      <c r="L30" s="39" t="s">
        <v>142</v>
      </c>
      <c r="M30" s="40" t="s">
        <v>13</v>
      </c>
      <c r="N30" s="40" t="s">
        <v>64</v>
      </c>
      <c r="O30" s="40" t="s">
        <v>143</v>
      </c>
    </row>
    <row r="31" spans="1:15" s="5" customFormat="1" ht="13" customHeight="1" x14ac:dyDescent="0.25">
      <c r="A31" s="501" t="s">
        <v>41</v>
      </c>
      <c r="B31" s="26"/>
      <c r="C31" s="463">
        <v>13046</v>
      </c>
      <c r="D31" s="190">
        <v>10.4</v>
      </c>
      <c r="E31" s="463">
        <v>12752.602000000001</v>
      </c>
      <c r="F31" s="190">
        <v>11</v>
      </c>
      <c r="G31" s="190">
        <v>2.30069126284973</v>
      </c>
      <c r="H31" s="45">
        <v>-4.4417744689900669</v>
      </c>
      <c r="I31" s="184"/>
      <c r="J31" s="463">
        <v>41576</v>
      </c>
      <c r="K31" s="190">
        <v>8.9</v>
      </c>
      <c r="L31" s="463">
        <v>40261.485999999997</v>
      </c>
      <c r="M31" s="190">
        <v>9.1999999999999993</v>
      </c>
      <c r="N31" s="190">
        <v>3.2649415871038645</v>
      </c>
      <c r="O31" s="45">
        <v>-1.9134770046582927</v>
      </c>
    </row>
    <row r="32" spans="1:15" s="5" customFormat="1" ht="13" customHeight="1" x14ac:dyDescent="0.25">
      <c r="A32" s="502" t="s">
        <v>14</v>
      </c>
      <c r="B32" s="24"/>
      <c r="C32" s="458">
        <v>3874</v>
      </c>
      <c r="D32" s="191">
        <v>3.1</v>
      </c>
      <c r="E32" s="458">
        <v>3762.6440000000002</v>
      </c>
      <c r="F32" s="191">
        <v>3.2</v>
      </c>
      <c r="G32" s="192">
        <v>2.9595146391739435</v>
      </c>
      <c r="H32" s="503"/>
      <c r="I32" s="379"/>
      <c r="J32" s="458">
        <v>14698</v>
      </c>
      <c r="K32" s="191">
        <v>3.1</v>
      </c>
      <c r="L32" s="458">
        <v>13799.403</v>
      </c>
      <c r="M32" s="191">
        <v>3.1</v>
      </c>
      <c r="N32" s="192">
        <v>6.5118541722420931</v>
      </c>
      <c r="O32" s="503"/>
    </row>
    <row r="33" spans="1:15" s="5" customFormat="1" ht="13" customHeight="1" x14ac:dyDescent="0.25">
      <c r="A33" s="504" t="s">
        <v>59</v>
      </c>
      <c r="B33" s="15"/>
      <c r="C33" s="463">
        <v>1208</v>
      </c>
      <c r="D33" s="190">
        <v>0.99999999999999956</v>
      </c>
      <c r="E33" s="463">
        <v>1202.5909999999999</v>
      </c>
      <c r="F33" s="190">
        <v>0.99999999999999911</v>
      </c>
      <c r="G33" s="45">
        <v>0.44977885249433136</v>
      </c>
      <c r="H33" s="505"/>
      <c r="I33" s="379"/>
      <c r="J33" s="463">
        <v>4184</v>
      </c>
      <c r="K33" s="190">
        <v>0.89999999999999991</v>
      </c>
      <c r="L33" s="463">
        <v>4103.99</v>
      </c>
      <c r="M33" s="190">
        <v>0.89999999999999991</v>
      </c>
      <c r="N33" s="45">
        <v>1.94956615391364</v>
      </c>
      <c r="O33" s="505"/>
    </row>
    <row r="34" spans="1:15" s="5" customFormat="1" ht="13" customHeight="1" x14ac:dyDescent="0.25">
      <c r="A34" s="506" t="s">
        <v>65</v>
      </c>
      <c r="B34" s="15"/>
      <c r="C34" s="458">
        <v>18128</v>
      </c>
      <c r="D34" s="192">
        <v>14.5</v>
      </c>
      <c r="E34" s="458">
        <v>17717.837</v>
      </c>
      <c r="F34" s="192">
        <v>15.2</v>
      </c>
      <c r="G34" s="192">
        <v>2.3149721944049961</v>
      </c>
      <c r="H34" s="19">
        <v>-1.2257586946308519</v>
      </c>
      <c r="I34" s="379"/>
      <c r="J34" s="458">
        <v>60458</v>
      </c>
      <c r="K34" s="192">
        <v>12.9</v>
      </c>
      <c r="L34" s="458">
        <v>58164.879000000001</v>
      </c>
      <c r="M34" s="192">
        <v>13.2</v>
      </c>
      <c r="N34" s="192">
        <v>3.9424495321308983</v>
      </c>
      <c r="O34" s="19">
        <v>2.6959085319746778</v>
      </c>
    </row>
    <row r="35" spans="1:15" s="5" customFormat="1" ht="13" customHeight="1" thickBot="1" x14ac:dyDescent="0.3">
      <c r="A35" s="194" t="s">
        <v>15</v>
      </c>
      <c r="B35" s="195"/>
      <c r="C35" s="465">
        <v>7703.468590461759</v>
      </c>
      <c r="D35" s="581"/>
      <c r="E35" s="465">
        <v>7343.0140154073169</v>
      </c>
      <c r="F35" s="507"/>
      <c r="G35" s="196">
        <v>4.908809574625983</v>
      </c>
      <c r="H35" s="508"/>
      <c r="I35" s="380"/>
      <c r="J35" s="465">
        <v>24266.276877110638</v>
      </c>
      <c r="K35" s="581"/>
      <c r="L35" s="465">
        <v>23485.508272025061</v>
      </c>
      <c r="M35" s="507"/>
      <c r="N35" s="196">
        <v>3.3244696944268126</v>
      </c>
      <c r="O35" s="508"/>
    </row>
    <row r="36" spans="1:15" s="188" customFormat="1" ht="11.15" customHeight="1" x14ac:dyDescent="0.25">
      <c r="I36" s="184"/>
    </row>
    <row r="37" spans="1:15" s="5" customFormat="1" ht="15" customHeight="1" x14ac:dyDescent="0.25">
      <c r="A37" s="118" t="s">
        <v>63</v>
      </c>
      <c r="B37" s="198"/>
      <c r="C37" s="39">
        <v>2018</v>
      </c>
      <c r="D37" s="509"/>
      <c r="E37" s="199">
        <v>2017</v>
      </c>
      <c r="F37" s="509"/>
      <c r="G37" s="199" t="s">
        <v>76</v>
      </c>
      <c r="H37" s="200"/>
      <c r="I37" s="201"/>
    </row>
    <row r="38" spans="1:15" s="5" customFormat="1" ht="13" customHeight="1" x14ac:dyDescent="0.25">
      <c r="A38" s="510" t="s">
        <v>83</v>
      </c>
      <c r="B38" s="15"/>
      <c r="C38" s="466">
        <v>1.7504435070566902</v>
      </c>
      <c r="D38" s="582"/>
      <c r="E38" s="466">
        <v>1.725238521452648</v>
      </c>
      <c r="F38" s="189"/>
      <c r="G38" s="202">
        <v>2.5204985604042163E-2</v>
      </c>
      <c r="H38" s="203"/>
      <c r="I38" s="204"/>
    </row>
    <row r="39" spans="1:15" s="5" customFormat="1" ht="13" customHeight="1" x14ac:dyDescent="0.25">
      <c r="A39" s="511" t="s">
        <v>84</v>
      </c>
      <c r="B39" s="21"/>
      <c r="C39" s="467">
        <v>10.026548672566372</v>
      </c>
      <c r="D39" s="205"/>
      <c r="E39" s="467">
        <v>8.4074270559546509</v>
      </c>
      <c r="F39" s="205"/>
      <c r="G39" s="206">
        <v>1.6191216166117215</v>
      </c>
      <c r="H39" s="203"/>
      <c r="I39" s="204"/>
    </row>
    <row r="40" spans="1:15" s="5" customFormat="1" ht="13" customHeight="1" x14ac:dyDescent="0.25">
      <c r="A40" s="510" t="s">
        <v>85</v>
      </c>
      <c r="B40" s="15"/>
      <c r="C40" s="466">
        <v>0.71776111485298411</v>
      </c>
      <c r="D40" s="582"/>
      <c r="E40" s="466">
        <v>0.74686861851165887</v>
      </c>
      <c r="F40" s="189"/>
      <c r="G40" s="202">
        <v>-2.910750365867476E-2</v>
      </c>
      <c r="H40" s="203"/>
      <c r="I40" s="204"/>
    </row>
    <row r="41" spans="1:15" s="5" customFormat="1" ht="13" customHeight="1" thickBot="1" x14ac:dyDescent="0.3">
      <c r="A41" s="56" t="s">
        <v>86</v>
      </c>
      <c r="B41" s="57"/>
      <c r="C41" s="468">
        <v>0.27458682947827712</v>
      </c>
      <c r="D41" s="583"/>
      <c r="E41" s="468">
        <v>0.27802353130324298</v>
      </c>
      <c r="F41" s="583"/>
      <c r="G41" s="207">
        <v>-0.34367018249658599</v>
      </c>
      <c r="H41" s="203"/>
      <c r="I41" s="204"/>
    </row>
    <row r="42" spans="1:15" s="5" customFormat="1" ht="11.15" customHeight="1" x14ac:dyDescent="0.25">
      <c r="A42" s="31"/>
      <c r="B42" s="32"/>
      <c r="C42" s="493"/>
      <c r="D42" s="286"/>
      <c r="E42" s="493"/>
      <c r="F42" s="286"/>
      <c r="G42" s="494"/>
      <c r="H42" s="203"/>
      <c r="I42" s="204"/>
    </row>
    <row r="43" spans="1:15" s="5" customFormat="1" ht="8.25" customHeight="1" x14ac:dyDescent="0.25">
      <c r="A43" s="627" t="s">
        <v>145</v>
      </c>
      <c r="B43" s="627"/>
      <c r="C43" s="627"/>
      <c r="D43" s="627"/>
      <c r="E43" s="627"/>
      <c r="F43" s="627"/>
      <c r="G43" s="627"/>
      <c r="H43" s="627"/>
      <c r="I43" s="627"/>
      <c r="J43" s="627"/>
      <c r="K43" s="627"/>
      <c r="L43" s="627"/>
      <c r="M43" s="627"/>
      <c r="N43" s="627"/>
      <c r="O43" s="627"/>
    </row>
    <row r="44" spans="1:15" s="5" customFormat="1" ht="8.25" customHeight="1" x14ac:dyDescent="0.25">
      <c r="A44" s="589" t="s">
        <v>146</v>
      </c>
    </row>
    <row r="45" spans="1:15" s="1" customFormat="1" ht="10.5" customHeight="1" x14ac:dyDescent="0.25">
      <c r="A45" s="627" t="s">
        <v>140</v>
      </c>
      <c r="B45" s="627"/>
      <c r="C45" s="627"/>
      <c r="D45" s="627"/>
      <c r="E45" s="627"/>
      <c r="F45" s="627"/>
      <c r="G45" s="627"/>
      <c r="H45" s="627"/>
      <c r="I45" s="627"/>
      <c r="J45" s="627"/>
      <c r="K45" s="627"/>
      <c r="L45" s="627"/>
      <c r="M45" s="627"/>
      <c r="N45" s="627"/>
      <c r="O45" s="627"/>
    </row>
    <row r="46" spans="1:15" s="5" customFormat="1" ht="11.15" customHeight="1" x14ac:dyDescent="0.25">
      <c r="A46" s="631" t="s">
        <v>88</v>
      </c>
      <c r="B46" s="631"/>
      <c r="C46" s="631"/>
      <c r="D46" s="631"/>
      <c r="E46" s="631"/>
      <c r="F46" s="631"/>
      <c r="G46" s="631"/>
      <c r="H46" s="631"/>
      <c r="I46" s="208"/>
      <c r="J46" s="209"/>
      <c r="K46" s="209"/>
      <c r="L46" s="209"/>
      <c r="M46" s="209"/>
      <c r="N46" s="209"/>
      <c r="O46" s="209"/>
    </row>
    <row r="47" spans="1:15" s="5" customFormat="1" ht="11.15" customHeight="1" x14ac:dyDescent="0.25">
      <c r="A47" s="631" t="s">
        <v>89</v>
      </c>
      <c r="B47" s="631"/>
      <c r="C47" s="631"/>
      <c r="D47" s="631"/>
      <c r="E47" s="631"/>
      <c r="F47" s="631"/>
      <c r="G47" s="631"/>
      <c r="H47" s="631"/>
      <c r="I47" s="184"/>
    </row>
    <row r="48" spans="1:15" s="5" customFormat="1" ht="11.15" customHeight="1" x14ac:dyDescent="0.25">
      <c r="A48" s="632" t="s">
        <v>90</v>
      </c>
      <c r="B48" s="632"/>
      <c r="C48" s="632"/>
      <c r="D48" s="632"/>
      <c r="E48" s="632"/>
      <c r="F48" s="632"/>
      <c r="G48" s="632"/>
      <c r="H48" s="632"/>
      <c r="I48" s="184"/>
    </row>
    <row r="49" spans="1:15" s="5" customFormat="1" ht="11.15" customHeight="1" x14ac:dyDescent="0.25">
      <c r="A49" s="629" t="s">
        <v>91</v>
      </c>
      <c r="B49" s="629"/>
      <c r="C49" s="629"/>
      <c r="D49" s="629"/>
      <c r="E49" s="629"/>
      <c r="F49" s="629"/>
      <c r="G49" s="629"/>
      <c r="H49" s="629"/>
      <c r="I49" s="184"/>
      <c r="J49" s="24"/>
      <c r="L49" s="24"/>
      <c r="N49" s="24"/>
      <c r="O49" s="210"/>
    </row>
    <row r="50" spans="1:15" s="5" customFormat="1" ht="11.15" customHeight="1" x14ac:dyDescent="0.25">
      <c r="A50" s="629" t="s">
        <v>92</v>
      </c>
      <c r="B50" s="629"/>
      <c r="C50" s="629"/>
      <c r="D50" s="629"/>
      <c r="E50" s="629"/>
      <c r="F50" s="629"/>
      <c r="G50" s="629"/>
      <c r="H50" s="629"/>
      <c r="I50" s="211"/>
      <c r="J50" s="212"/>
      <c r="K50" s="213"/>
      <c r="L50" s="212"/>
      <c r="N50" s="213"/>
      <c r="O50" s="210"/>
    </row>
    <row r="51" spans="1:15" s="5" customFormat="1" ht="11.15" customHeight="1" x14ac:dyDescent="0.25">
      <c r="A51" s="629" t="s">
        <v>93</v>
      </c>
      <c r="B51" s="629"/>
      <c r="C51" s="629"/>
      <c r="D51" s="629"/>
      <c r="E51" s="629"/>
      <c r="F51" s="629"/>
      <c r="G51" s="629"/>
      <c r="H51" s="629"/>
      <c r="I51" s="211"/>
      <c r="J51" s="212"/>
      <c r="K51" s="213"/>
      <c r="L51" s="212"/>
      <c r="N51" s="213"/>
      <c r="O51" s="210"/>
    </row>
    <row r="52" spans="1:15" s="5" customFormat="1" ht="11.15" customHeight="1" x14ac:dyDescent="0.25">
      <c r="A52" s="629" t="s">
        <v>94</v>
      </c>
      <c r="B52" s="629"/>
      <c r="C52" s="629"/>
      <c r="D52" s="629"/>
      <c r="E52" s="629"/>
      <c r="F52" s="629"/>
      <c r="G52" s="629"/>
      <c r="H52" s="629"/>
      <c r="I52" s="211"/>
      <c r="J52" s="212"/>
      <c r="K52" s="213"/>
      <c r="L52" s="212"/>
      <c r="M52" s="213"/>
      <c r="N52" s="213"/>
      <c r="O52" s="214"/>
    </row>
    <row r="53" spans="1:15" s="5" customFormat="1" ht="11.15" customHeight="1" x14ac:dyDescent="0.25">
      <c r="A53" s="630" t="s">
        <v>60</v>
      </c>
      <c r="B53" s="630"/>
      <c r="C53" s="630"/>
      <c r="D53" s="630"/>
      <c r="E53" s="630"/>
      <c r="F53" s="630"/>
      <c r="G53" s="630"/>
      <c r="H53" s="630"/>
      <c r="I53" s="211"/>
      <c r="J53" s="212"/>
      <c r="K53" s="213"/>
      <c r="L53" s="212"/>
      <c r="M53" s="213"/>
      <c r="N53" s="213"/>
      <c r="O53" s="214"/>
    </row>
    <row r="54" spans="1:15" s="215" customFormat="1" ht="15.75" customHeight="1" x14ac:dyDescent="0.25">
      <c r="B54" s="216"/>
      <c r="C54" s="217"/>
      <c r="D54" s="217"/>
      <c r="E54" s="217"/>
      <c r="F54" s="217"/>
      <c r="G54" s="217"/>
      <c r="H54" s="217"/>
      <c r="I54" s="218"/>
      <c r="J54" s="219"/>
      <c r="K54" s="216"/>
      <c r="L54" s="219"/>
      <c r="M54" s="216"/>
      <c r="N54" s="216"/>
      <c r="O54" s="220"/>
    </row>
    <row r="55" spans="1:15" s="215" customFormat="1" ht="15.75" customHeight="1" x14ac:dyDescent="0.25">
      <c r="A55" s="221"/>
      <c r="B55" s="216"/>
      <c r="C55" s="217"/>
      <c r="D55" s="217"/>
      <c r="E55" s="217"/>
      <c r="F55" s="217"/>
      <c r="G55" s="217"/>
      <c r="H55" s="217"/>
      <c r="I55" s="218"/>
      <c r="J55" s="219"/>
      <c r="K55" s="216"/>
      <c r="L55" s="219"/>
      <c r="M55" s="216"/>
      <c r="N55" s="216"/>
      <c r="O55" s="220"/>
    </row>
    <row r="56" spans="1:15" s="215" customFormat="1" ht="15.75" customHeight="1" x14ac:dyDescent="0.25">
      <c r="A56" s="221"/>
      <c r="B56" s="216"/>
      <c r="C56" s="217"/>
      <c r="D56" s="217"/>
      <c r="E56" s="217"/>
      <c r="F56" s="217"/>
      <c r="G56" s="217"/>
      <c r="H56" s="217"/>
      <c r="I56" s="218"/>
      <c r="J56" s="219"/>
      <c r="K56" s="216"/>
      <c r="L56" s="219"/>
      <c r="M56" s="216"/>
      <c r="N56" s="216"/>
      <c r="O56" s="220"/>
    </row>
    <row r="57" spans="1:15" s="215" customFormat="1" ht="15.75" customHeight="1" x14ac:dyDescent="0.25">
      <c r="A57" s="222"/>
      <c r="B57" s="216"/>
      <c r="C57" s="217"/>
      <c r="D57" s="217"/>
      <c r="E57" s="217"/>
      <c r="F57" s="217"/>
      <c r="G57" s="217"/>
      <c r="H57" s="217"/>
      <c r="I57" s="218"/>
      <c r="J57" s="219"/>
      <c r="K57" s="216"/>
      <c r="L57" s="219"/>
      <c r="M57" s="216"/>
      <c r="N57" s="216"/>
      <c r="O57" s="220"/>
    </row>
  </sheetData>
  <mergeCells count="15">
    <mergeCell ref="A45:O45"/>
    <mergeCell ref="A52:H52"/>
    <mergeCell ref="A53:H53"/>
    <mergeCell ref="A46:H46"/>
    <mergeCell ref="A47:H47"/>
    <mergeCell ref="A48:H48"/>
    <mergeCell ref="A49:H49"/>
    <mergeCell ref="A50:H50"/>
    <mergeCell ref="A51:H51"/>
    <mergeCell ref="A1:O1"/>
    <mergeCell ref="A2:O2"/>
    <mergeCell ref="A3:O3"/>
    <mergeCell ref="A43:O43"/>
    <mergeCell ref="C5:H5"/>
    <mergeCell ref="J5:O5"/>
  </mergeCells>
  <printOptions horizontalCentered="1"/>
  <pageMargins left="0.43307086614173229" right="0.31496062992125984" top="0.78740157480314965" bottom="0.23622047244094491" header="0" footer="0"/>
  <pageSetup scale="44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0</xdr:colOff>
                <xdr:row>36</xdr:row>
                <xdr:rowOff>0</xdr:rowOff>
              </from>
              <to>
                <xdr:col>4</xdr:col>
                <xdr:colOff>0</xdr:colOff>
                <xdr:row>36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3"/>
  <sheetViews>
    <sheetView showGridLines="0" zoomScaleNormal="100" zoomScaleSheetLayoutView="170" workbookViewId="0">
      <selection sqref="A1:H1"/>
    </sheetView>
  </sheetViews>
  <sheetFormatPr defaultColWidth="9.81640625" defaultRowHeight="15.5" x14ac:dyDescent="0.25"/>
  <cols>
    <col min="1" max="1" width="31.7265625" style="75" customWidth="1"/>
    <col min="2" max="2" width="1.7265625" style="65" customWidth="1"/>
    <col min="3" max="5" width="10.7265625" style="72" customWidth="1"/>
    <col min="6" max="6" width="10.7265625" style="73" customWidth="1"/>
    <col min="7" max="7" width="10.7265625" style="65" customWidth="1"/>
    <col min="8" max="8" width="10.7265625" style="74" customWidth="1"/>
    <col min="9" max="16384" width="9.81640625" style="70"/>
  </cols>
  <sheetData>
    <row r="1" spans="1:10" ht="11.15" customHeight="1" x14ac:dyDescent="0.25">
      <c r="A1" s="624" t="s">
        <v>0</v>
      </c>
      <c r="B1" s="624"/>
      <c r="C1" s="624"/>
      <c r="D1" s="624"/>
      <c r="E1" s="624"/>
      <c r="F1" s="624"/>
      <c r="G1" s="624"/>
      <c r="H1" s="624"/>
    </row>
    <row r="2" spans="1:10" ht="11.15" customHeight="1" x14ac:dyDescent="0.25">
      <c r="A2" s="624" t="s">
        <v>39</v>
      </c>
      <c r="B2" s="624"/>
      <c r="C2" s="624"/>
      <c r="D2" s="624"/>
      <c r="E2" s="624"/>
      <c r="F2" s="624"/>
      <c r="G2" s="624"/>
      <c r="H2" s="624"/>
    </row>
    <row r="3" spans="1:10" ht="11.15" customHeight="1" x14ac:dyDescent="0.25">
      <c r="A3" s="626" t="s">
        <v>19</v>
      </c>
      <c r="B3" s="626"/>
      <c r="C3" s="626"/>
      <c r="D3" s="626"/>
      <c r="E3" s="626"/>
      <c r="F3" s="626"/>
      <c r="G3" s="626"/>
      <c r="H3" s="626"/>
    </row>
    <row r="4" spans="1:10" ht="11.15" customHeight="1" x14ac:dyDescent="0.25">
      <c r="D4" s="76"/>
      <c r="E4" s="76"/>
      <c r="F4" s="77"/>
      <c r="G4" s="64"/>
    </row>
    <row r="5" spans="1:10" ht="15" customHeight="1" x14ac:dyDescent="0.25">
      <c r="A5" s="135" t="s">
        <v>40</v>
      </c>
      <c r="B5" s="131"/>
      <c r="C5" s="130"/>
      <c r="D5" s="588" t="s">
        <v>150</v>
      </c>
      <c r="E5" s="588" t="s">
        <v>135</v>
      </c>
      <c r="F5" s="120" t="s">
        <v>64</v>
      </c>
      <c r="H5" s="78"/>
      <c r="I5" s="79"/>
      <c r="J5" s="79"/>
    </row>
    <row r="6" spans="1:10" ht="13" customHeight="1" x14ac:dyDescent="0.25">
      <c r="A6" s="537" t="s">
        <v>21</v>
      </c>
      <c r="B6" s="538"/>
      <c r="C6" s="539"/>
      <c r="D6" s="540">
        <v>62047</v>
      </c>
      <c r="E6" s="540">
        <v>96944</v>
      </c>
      <c r="F6" s="436">
        <v>-35.997070473675521</v>
      </c>
      <c r="H6" s="80"/>
    </row>
    <row r="7" spans="1:10" ht="13" customHeight="1" x14ac:dyDescent="0.25">
      <c r="A7" s="541" t="s">
        <v>130</v>
      </c>
      <c r="B7" s="538"/>
      <c r="C7" s="542"/>
      <c r="D7" s="543">
        <v>30924</v>
      </c>
      <c r="E7" s="543">
        <v>2160</v>
      </c>
      <c r="F7" s="435" t="s">
        <v>162</v>
      </c>
      <c r="H7" s="80"/>
    </row>
    <row r="8" spans="1:10" ht="13" customHeight="1" x14ac:dyDescent="0.25">
      <c r="A8" s="537" t="s">
        <v>22</v>
      </c>
      <c r="B8" s="538"/>
      <c r="C8" s="539"/>
      <c r="D8" s="540">
        <v>28164</v>
      </c>
      <c r="E8" s="540">
        <v>32316</v>
      </c>
      <c r="F8" s="436">
        <v>-12.848124767916824</v>
      </c>
      <c r="G8" s="81"/>
      <c r="H8" s="80"/>
    </row>
    <row r="9" spans="1:10" ht="13" customHeight="1" x14ac:dyDescent="0.25">
      <c r="A9" s="541" t="s">
        <v>23</v>
      </c>
      <c r="B9" s="538"/>
      <c r="C9" s="542"/>
      <c r="D9" s="543">
        <v>35686</v>
      </c>
      <c r="E9" s="543">
        <v>34840</v>
      </c>
      <c r="F9" s="435">
        <v>2.4282433983926488</v>
      </c>
      <c r="G9" s="81"/>
      <c r="H9" s="80"/>
    </row>
    <row r="10" spans="1:10" ht="13" customHeight="1" x14ac:dyDescent="0.25">
      <c r="A10" s="544" t="s">
        <v>24</v>
      </c>
      <c r="B10" s="538"/>
      <c r="C10" s="545"/>
      <c r="D10" s="546">
        <v>20786</v>
      </c>
      <c r="E10" s="546">
        <v>14928</v>
      </c>
      <c r="F10" s="536">
        <v>39.241693461950703</v>
      </c>
      <c r="G10" s="81"/>
      <c r="H10" s="80"/>
    </row>
    <row r="11" spans="1:10" ht="13" customHeight="1" x14ac:dyDescent="0.25">
      <c r="A11" s="541" t="s">
        <v>25</v>
      </c>
      <c r="B11" s="538"/>
      <c r="C11" s="542"/>
      <c r="D11" s="543">
        <v>177607</v>
      </c>
      <c r="E11" s="543">
        <v>181188</v>
      </c>
      <c r="F11" s="435">
        <v>-1.9764002031039563</v>
      </c>
      <c r="H11" s="80"/>
    </row>
    <row r="12" spans="1:10" ht="13" customHeight="1" x14ac:dyDescent="0.25">
      <c r="A12" s="544" t="s">
        <v>26</v>
      </c>
      <c r="B12" s="538"/>
      <c r="C12" s="545"/>
      <c r="D12" s="546">
        <v>94315</v>
      </c>
      <c r="E12" s="546">
        <v>96097</v>
      </c>
      <c r="F12" s="536">
        <v>-1.8543763072728647</v>
      </c>
      <c r="H12" s="80"/>
    </row>
    <row r="13" spans="1:10" ht="13" customHeight="1" x14ac:dyDescent="0.25">
      <c r="A13" s="551" t="s">
        <v>27</v>
      </c>
      <c r="B13" s="552"/>
      <c r="C13" s="553"/>
      <c r="D13" s="554">
        <v>108602</v>
      </c>
      <c r="E13" s="554">
        <v>116712</v>
      </c>
      <c r="F13" s="555">
        <v>-6.9487284940708776</v>
      </c>
      <c r="H13" s="80"/>
    </row>
    <row r="14" spans="1:10" ht="13" customHeight="1" x14ac:dyDescent="0.25">
      <c r="A14" s="550" t="s">
        <v>136</v>
      </c>
      <c r="B14" s="538"/>
      <c r="C14" s="539"/>
      <c r="D14" s="540">
        <v>145610</v>
      </c>
      <c r="E14" s="540">
        <v>154093</v>
      </c>
      <c r="F14" s="436">
        <v>-5.5051170397097842</v>
      </c>
      <c r="G14" s="81"/>
      <c r="H14" s="80"/>
    </row>
    <row r="15" spans="1:10" ht="13" customHeight="1" x14ac:dyDescent="0.25">
      <c r="A15" s="592" t="s">
        <v>28</v>
      </c>
      <c r="B15" s="593"/>
      <c r="C15" s="553"/>
      <c r="D15" s="554">
        <v>50247</v>
      </c>
      <c r="E15" s="554">
        <v>40451</v>
      </c>
      <c r="F15" s="555">
        <v>24.216953845393196</v>
      </c>
      <c r="G15" s="81"/>
      <c r="H15" s="80"/>
    </row>
    <row r="16" spans="1:10" ht="13" customHeight="1" thickBot="1" x14ac:dyDescent="0.3">
      <c r="A16" s="594" t="s">
        <v>29</v>
      </c>
      <c r="B16" s="595"/>
      <c r="C16" s="596"/>
      <c r="D16" s="492">
        <v>576381</v>
      </c>
      <c r="E16" s="492">
        <v>588541</v>
      </c>
      <c r="F16" s="597">
        <v>-2.0661262341960862</v>
      </c>
      <c r="H16" s="80"/>
    </row>
    <row r="17" spans="1:8" ht="11.15" customHeight="1" x14ac:dyDescent="0.25">
      <c r="D17" s="125"/>
      <c r="E17" s="125"/>
      <c r="F17" s="520"/>
      <c r="G17" s="81"/>
      <c r="H17" s="80"/>
    </row>
    <row r="18" spans="1:8" ht="15" customHeight="1" x14ac:dyDescent="0.25">
      <c r="A18" s="136" t="s">
        <v>30</v>
      </c>
      <c r="B18" s="132"/>
      <c r="C18" s="130"/>
      <c r="D18" s="126"/>
      <c r="E18" s="126"/>
      <c r="F18" s="521"/>
      <c r="G18" s="81"/>
      <c r="H18" s="80"/>
    </row>
    <row r="19" spans="1:8" ht="13" customHeight="1" x14ac:dyDescent="0.25">
      <c r="A19" s="537" t="s">
        <v>31</v>
      </c>
      <c r="B19" s="538"/>
      <c r="C19" s="539"/>
      <c r="D19" s="491">
        <v>2436</v>
      </c>
      <c r="E19" s="491">
        <v>2830</v>
      </c>
      <c r="F19" s="436">
        <v>-13.922261484098941</v>
      </c>
      <c r="G19" s="81"/>
      <c r="H19" s="80"/>
    </row>
    <row r="20" spans="1:8" ht="13" customHeight="1" x14ac:dyDescent="0.25">
      <c r="A20" s="541" t="s">
        <v>61</v>
      </c>
      <c r="B20" s="538"/>
      <c r="C20" s="542"/>
      <c r="D20" s="490">
        <v>11238</v>
      </c>
      <c r="E20" s="490">
        <v>10760</v>
      </c>
      <c r="F20" s="522">
        <v>4.4423791821561309</v>
      </c>
      <c r="H20" s="80"/>
    </row>
    <row r="21" spans="1:8" ht="13" customHeight="1" x14ac:dyDescent="0.25">
      <c r="A21" s="537" t="s">
        <v>32</v>
      </c>
      <c r="B21" s="538"/>
      <c r="C21" s="539"/>
      <c r="D21" s="491">
        <v>964</v>
      </c>
      <c r="E21" s="491">
        <v>976</v>
      </c>
      <c r="F21" s="436">
        <v>-1.2295081967213073</v>
      </c>
      <c r="H21" s="80"/>
    </row>
    <row r="22" spans="1:8" ht="13" customHeight="1" x14ac:dyDescent="0.25">
      <c r="A22" s="541" t="s">
        <v>33</v>
      </c>
      <c r="B22" s="538"/>
      <c r="C22" s="542"/>
      <c r="D22" s="558">
        <v>86826</v>
      </c>
      <c r="E22" s="558">
        <v>90456</v>
      </c>
      <c r="F22" s="435">
        <v>-4.0130007959671037</v>
      </c>
      <c r="G22" s="81"/>
      <c r="H22" s="80"/>
    </row>
    <row r="23" spans="1:8" ht="13" customHeight="1" x14ac:dyDescent="0.25">
      <c r="A23" s="544" t="s">
        <v>34</v>
      </c>
      <c r="B23" s="538"/>
      <c r="C23" s="545"/>
      <c r="D23" s="535">
        <v>101464</v>
      </c>
      <c r="E23" s="535">
        <v>105022</v>
      </c>
      <c r="F23" s="536">
        <v>-3.3878615909047616</v>
      </c>
      <c r="H23" s="80"/>
    </row>
    <row r="24" spans="1:8" ht="13" customHeight="1" x14ac:dyDescent="0.25">
      <c r="A24" s="541" t="s">
        <v>137</v>
      </c>
      <c r="B24" s="538"/>
      <c r="C24" s="542"/>
      <c r="D24" s="558">
        <v>108161</v>
      </c>
      <c r="E24" s="558">
        <v>110917</v>
      </c>
      <c r="F24" s="435">
        <v>-2.4847408422514095</v>
      </c>
      <c r="H24" s="80"/>
    </row>
    <row r="25" spans="1:8" s="83" customFormat="1" ht="13" customHeight="1" x14ac:dyDescent="0.25">
      <c r="A25" s="544" t="s">
        <v>35</v>
      </c>
      <c r="B25" s="538"/>
      <c r="C25" s="545"/>
      <c r="D25" s="535">
        <v>4699</v>
      </c>
      <c r="E25" s="535">
        <v>5373</v>
      </c>
      <c r="F25" s="536">
        <v>-12.544202493951239</v>
      </c>
      <c r="G25" s="82"/>
      <c r="H25" s="80"/>
    </row>
    <row r="26" spans="1:8" s="83" customFormat="1" ht="13" customHeight="1" x14ac:dyDescent="0.25">
      <c r="A26" s="547" t="s">
        <v>36</v>
      </c>
      <c r="B26" s="598"/>
      <c r="C26" s="559"/>
      <c r="D26" s="548">
        <v>26515</v>
      </c>
      <c r="E26" s="548">
        <v>30317</v>
      </c>
      <c r="F26" s="549">
        <v>-12.540818682587329</v>
      </c>
      <c r="G26" s="81"/>
      <c r="H26" s="80"/>
    </row>
    <row r="27" spans="1:8" ht="13" customHeight="1" x14ac:dyDescent="0.25">
      <c r="A27" s="556" t="s">
        <v>37</v>
      </c>
      <c r="B27" s="557"/>
      <c r="C27" s="599"/>
      <c r="D27" s="546">
        <v>240839</v>
      </c>
      <c r="E27" s="546">
        <v>251629</v>
      </c>
      <c r="F27" s="536">
        <v>-4.2880590075070835</v>
      </c>
      <c r="H27" s="80"/>
    </row>
    <row r="28" spans="1:8" ht="13" customHeight="1" x14ac:dyDescent="0.25">
      <c r="A28" s="575" t="s">
        <v>38</v>
      </c>
      <c r="B28" s="576"/>
      <c r="C28" s="577"/>
      <c r="D28" s="578">
        <v>335542</v>
      </c>
      <c r="E28" s="578">
        <v>336912</v>
      </c>
      <c r="F28" s="579">
        <v>-0.4066343733675315</v>
      </c>
      <c r="G28" s="81"/>
      <c r="H28" s="84"/>
    </row>
    <row r="29" spans="1:8" ht="13" customHeight="1" thickBot="1" x14ac:dyDescent="0.3">
      <c r="A29" s="594" t="s">
        <v>67</v>
      </c>
      <c r="B29" s="595"/>
      <c r="C29" s="596"/>
      <c r="D29" s="492">
        <v>576381</v>
      </c>
      <c r="E29" s="492">
        <v>588541</v>
      </c>
      <c r="F29" s="597">
        <v>-2.0661262341960862</v>
      </c>
      <c r="H29" s="85"/>
    </row>
    <row r="30" spans="1:8" ht="11.15" customHeight="1" x14ac:dyDescent="0.25">
      <c r="A30" s="138"/>
      <c r="B30" s="580"/>
      <c r="C30" s="86"/>
      <c r="D30" s="87"/>
      <c r="E30" s="119"/>
      <c r="F30" s="88"/>
      <c r="H30" s="85"/>
    </row>
    <row r="31" spans="1:8" ht="11.15" customHeight="1" x14ac:dyDescent="0.25">
      <c r="A31" s="139"/>
      <c r="B31" s="66"/>
      <c r="C31" s="86"/>
      <c r="D31" s="89"/>
      <c r="E31" s="119"/>
      <c r="F31" s="90"/>
      <c r="H31" s="85"/>
    </row>
    <row r="32" spans="1:8" ht="11.15" customHeight="1" x14ac:dyDescent="0.25">
      <c r="A32" s="102"/>
      <c r="B32" s="67"/>
      <c r="C32" s="633" t="s">
        <v>151</v>
      </c>
      <c r="D32" s="633"/>
      <c r="E32" s="91"/>
      <c r="F32" s="92"/>
      <c r="G32" s="93"/>
      <c r="H32" s="94"/>
    </row>
    <row r="33" spans="1:8" ht="15" customHeight="1" x14ac:dyDescent="0.25">
      <c r="A33" s="135" t="s">
        <v>164</v>
      </c>
      <c r="B33" s="131"/>
      <c r="C33" s="129" t="s">
        <v>58</v>
      </c>
      <c r="D33" s="129" t="s">
        <v>42</v>
      </c>
      <c r="E33" s="91"/>
      <c r="F33" s="91"/>
      <c r="G33" s="67"/>
      <c r="H33" s="95"/>
    </row>
    <row r="34" spans="1:8" ht="13" customHeight="1" x14ac:dyDescent="0.25">
      <c r="A34" s="101" t="s">
        <v>43</v>
      </c>
      <c r="B34" s="68"/>
      <c r="C34" s="127"/>
      <c r="D34" s="128"/>
      <c r="E34" s="91"/>
      <c r="F34" s="91"/>
      <c r="G34" s="67"/>
      <c r="H34" s="96"/>
    </row>
    <row r="35" spans="1:8" ht="13" customHeight="1" x14ac:dyDescent="0.25">
      <c r="A35" s="351" t="s">
        <v>105</v>
      </c>
      <c r="B35" s="68"/>
      <c r="C35" s="438">
        <v>0.51640360655092299</v>
      </c>
      <c r="D35" s="438">
        <v>8.1516478356217337E-2</v>
      </c>
      <c r="E35" s="91"/>
      <c r="F35" s="91"/>
      <c r="G35" s="67"/>
      <c r="H35" s="99"/>
    </row>
    <row r="36" spans="1:8" ht="13" customHeight="1" x14ac:dyDescent="0.25">
      <c r="A36" s="352" t="s">
        <v>123</v>
      </c>
      <c r="B36" s="68"/>
      <c r="C36" s="437">
        <v>5.6832537213795803E-2</v>
      </c>
      <c r="D36" s="437">
        <v>3.9462077053001351E-2</v>
      </c>
      <c r="E36" s="91"/>
      <c r="F36" s="91"/>
      <c r="G36" s="67"/>
      <c r="H36" s="99"/>
    </row>
    <row r="37" spans="1:8" ht="13" customHeight="1" x14ac:dyDescent="0.25">
      <c r="A37" s="351" t="s">
        <v>124</v>
      </c>
      <c r="B37" s="68"/>
      <c r="C37" s="438">
        <v>0.18633145891103783</v>
      </c>
      <c r="D37" s="438">
        <v>1.7500000000004439E-2</v>
      </c>
      <c r="E37" s="91"/>
      <c r="F37" s="91"/>
      <c r="G37" s="67"/>
      <c r="H37" s="99"/>
    </row>
    <row r="38" spans="1:8" ht="13" customHeight="1" x14ac:dyDescent="0.25">
      <c r="A38" s="352" t="s">
        <v>125</v>
      </c>
      <c r="B38" s="68"/>
      <c r="C38" s="437">
        <v>1.0766358732475681E-2</v>
      </c>
      <c r="D38" s="437">
        <v>5.638474273795429E-2</v>
      </c>
      <c r="E38" s="91"/>
      <c r="F38" s="91"/>
      <c r="G38" s="67"/>
      <c r="H38" s="99"/>
    </row>
    <row r="39" spans="1:8" ht="13" customHeight="1" x14ac:dyDescent="0.25">
      <c r="A39" s="351" t="s">
        <v>126</v>
      </c>
      <c r="B39" s="68"/>
      <c r="C39" s="438">
        <v>1.294894904892362E-3</v>
      </c>
      <c r="D39" s="438">
        <v>0.36749999999999999</v>
      </c>
      <c r="E39" s="91"/>
      <c r="F39" s="91"/>
      <c r="G39" s="67"/>
      <c r="H39" s="99"/>
    </row>
    <row r="40" spans="1:8" ht="13" customHeight="1" x14ac:dyDescent="0.25">
      <c r="A40" s="352" t="s">
        <v>106</v>
      </c>
      <c r="B40" s="68"/>
      <c r="C40" s="437">
        <v>0.18507066252518575</v>
      </c>
      <c r="D40" s="437">
        <v>8.9128713600069381E-2</v>
      </c>
      <c r="E40" s="91"/>
      <c r="F40" s="91"/>
      <c r="G40" s="67"/>
      <c r="H40" s="99"/>
    </row>
    <row r="41" spans="1:8" ht="13" customHeight="1" x14ac:dyDescent="0.25">
      <c r="A41" s="351" t="s">
        <v>107</v>
      </c>
      <c r="B41" s="68"/>
      <c r="C41" s="438">
        <v>3.2186263299978007E-2</v>
      </c>
      <c r="D41" s="438">
        <v>5.7854518344586353E-2</v>
      </c>
      <c r="E41" s="91"/>
      <c r="F41" s="91"/>
      <c r="G41" s="67"/>
      <c r="H41" s="99"/>
    </row>
    <row r="42" spans="1:8" ht="13" customHeight="1" x14ac:dyDescent="0.25">
      <c r="A42" s="600" t="s">
        <v>152</v>
      </c>
      <c r="B42" s="600"/>
      <c r="C42" s="601">
        <v>1.1114217861711493E-2</v>
      </c>
      <c r="D42" s="601">
        <v>0.10038189440087883</v>
      </c>
      <c r="E42" s="91"/>
      <c r="F42" s="91"/>
      <c r="G42" s="67"/>
      <c r="H42" s="99"/>
    </row>
    <row r="43" spans="1:8" ht="13" customHeight="1" thickBot="1" x14ac:dyDescent="0.3">
      <c r="A43" s="602" t="s">
        <v>44</v>
      </c>
      <c r="B43" s="603"/>
      <c r="C43" s="143">
        <v>1</v>
      </c>
      <c r="D43" s="143">
        <v>6.8154763235233701E-2</v>
      </c>
      <c r="E43" s="91"/>
      <c r="F43" s="91"/>
      <c r="G43" s="67"/>
      <c r="H43" s="99"/>
    </row>
    <row r="44" spans="1:8" ht="11.15" customHeight="1" x14ac:dyDescent="0.25">
      <c r="A44" s="140"/>
      <c r="B44" s="121"/>
      <c r="C44" s="122"/>
      <c r="D44" s="91"/>
      <c r="E44" s="91"/>
      <c r="F44" s="91"/>
      <c r="G44" s="67"/>
      <c r="H44" s="100"/>
    </row>
    <row r="45" spans="1:8" ht="13" customHeight="1" x14ac:dyDescent="0.25">
      <c r="A45" s="101" t="s">
        <v>165</v>
      </c>
      <c r="B45" s="68"/>
      <c r="C45" s="98">
        <v>0.87569548559029675</v>
      </c>
      <c r="D45" s="91"/>
      <c r="E45" s="91"/>
      <c r="F45" s="91"/>
      <c r="G45" s="67"/>
      <c r="H45" s="99"/>
    </row>
    <row r="46" spans="1:8" ht="13" customHeight="1" thickBot="1" x14ac:dyDescent="0.3">
      <c r="A46" s="141" t="s">
        <v>166</v>
      </c>
      <c r="B46" s="123"/>
      <c r="C46" s="134">
        <v>0.12430451440970326</v>
      </c>
      <c r="D46" s="91"/>
      <c r="E46" s="91"/>
      <c r="F46" s="91"/>
      <c r="G46" s="67"/>
      <c r="H46" s="99"/>
    </row>
    <row r="47" spans="1:8" ht="11.15" customHeight="1" x14ac:dyDescent="0.25">
      <c r="A47" s="102"/>
      <c r="B47" s="67"/>
      <c r="C47" s="91"/>
      <c r="D47" s="91"/>
      <c r="E47" s="91"/>
      <c r="F47" s="91"/>
      <c r="G47" s="67"/>
      <c r="H47" s="102"/>
    </row>
    <row r="48" spans="1:8" ht="11.15" customHeight="1" x14ac:dyDescent="0.25">
      <c r="A48" s="102"/>
      <c r="B48" s="67"/>
      <c r="C48" s="103"/>
      <c r="D48" s="103"/>
      <c r="E48" s="103"/>
      <c r="F48" s="104"/>
      <c r="G48" s="105"/>
      <c r="H48" s="106"/>
    </row>
    <row r="49" spans="1:8" ht="15" customHeight="1" x14ac:dyDescent="0.25">
      <c r="A49" s="135" t="s">
        <v>117</v>
      </c>
      <c r="B49" s="69"/>
      <c r="C49" s="142">
        <v>2019</v>
      </c>
      <c r="D49" s="142">
        <v>2020</v>
      </c>
      <c r="E49" s="142">
        <v>2021</v>
      </c>
      <c r="F49" s="142">
        <v>2022</v>
      </c>
      <c r="G49" s="142">
        <v>2023</v>
      </c>
      <c r="H49" s="142" t="s">
        <v>163</v>
      </c>
    </row>
    <row r="50" spans="1:8" ht="13" customHeight="1" thickBot="1" x14ac:dyDescent="0.3">
      <c r="A50" s="487" t="s">
        <v>45</v>
      </c>
      <c r="B50" s="124"/>
      <c r="C50" s="143">
        <v>0.10815653936524937</v>
      </c>
      <c r="D50" s="143">
        <v>9.7109772814574585E-2</v>
      </c>
      <c r="E50" s="143">
        <v>0.10165074642590533</v>
      </c>
      <c r="F50" s="143">
        <v>1.8799827207898991E-2</v>
      </c>
      <c r="G50" s="143">
        <v>0.43153863891246375</v>
      </c>
      <c r="H50" s="143">
        <v>0.24274447527390797</v>
      </c>
    </row>
    <row r="51" spans="1:8" ht="11.15" customHeight="1" x14ac:dyDescent="0.25">
      <c r="C51" s="76"/>
      <c r="F51" s="72"/>
      <c r="H51" s="75"/>
    </row>
    <row r="52" spans="1:8" ht="11.15" customHeight="1" x14ac:dyDescent="0.25">
      <c r="A52" s="629" t="s">
        <v>160</v>
      </c>
      <c r="B52" s="629"/>
      <c r="C52" s="629"/>
      <c r="D52" s="629"/>
      <c r="E52" s="629"/>
      <c r="F52" s="629"/>
      <c r="G52" s="629"/>
      <c r="H52" s="629"/>
    </row>
    <row r="53" spans="1:8" ht="11.15" customHeight="1" x14ac:dyDescent="0.25">
      <c r="A53" s="634" t="s">
        <v>161</v>
      </c>
      <c r="B53" s="629"/>
      <c r="C53" s="629"/>
      <c r="D53" s="629"/>
      <c r="E53" s="629"/>
      <c r="F53" s="629"/>
      <c r="G53" s="629"/>
      <c r="H53" s="629"/>
    </row>
    <row r="54" spans="1:8" ht="11.15" customHeight="1" x14ac:dyDescent="0.25">
      <c r="A54" s="629" t="s">
        <v>138</v>
      </c>
      <c r="B54" s="629"/>
      <c r="C54" s="629"/>
      <c r="D54" s="629"/>
      <c r="E54" s="629"/>
      <c r="F54" s="629"/>
      <c r="G54" s="629"/>
      <c r="H54" s="629"/>
    </row>
    <row r="55" spans="1:8" ht="11.15" customHeight="1" x14ac:dyDescent="0.25">
      <c r="A55" s="629" t="s">
        <v>139</v>
      </c>
      <c r="B55" s="629"/>
      <c r="C55" s="629"/>
      <c r="D55" s="629"/>
      <c r="E55" s="629"/>
      <c r="F55" s="629"/>
      <c r="G55" s="629"/>
      <c r="H55" s="629"/>
    </row>
    <row r="56" spans="1:8" x14ac:dyDescent="0.25">
      <c r="C56" s="76"/>
      <c r="F56" s="72"/>
      <c r="H56" s="75"/>
    </row>
    <row r="57" spans="1:8" x14ac:dyDescent="0.25">
      <c r="C57" s="76"/>
      <c r="F57" s="72"/>
      <c r="H57" s="75"/>
    </row>
    <row r="58" spans="1:8" x14ac:dyDescent="0.25">
      <c r="C58" s="76"/>
      <c r="F58" s="72"/>
      <c r="H58" s="75"/>
    </row>
    <row r="59" spans="1:8" x14ac:dyDescent="0.25">
      <c r="C59" s="76"/>
      <c r="F59" s="72"/>
      <c r="H59" s="75"/>
    </row>
    <row r="60" spans="1:8" x14ac:dyDescent="0.25">
      <c r="C60" s="76"/>
      <c r="F60" s="72"/>
      <c r="H60" s="75"/>
    </row>
    <row r="61" spans="1:8" x14ac:dyDescent="0.25">
      <c r="C61" s="76"/>
      <c r="F61" s="72"/>
      <c r="H61" s="75"/>
    </row>
    <row r="62" spans="1:8" x14ac:dyDescent="0.25">
      <c r="C62" s="76"/>
      <c r="F62" s="72"/>
      <c r="H62" s="75"/>
    </row>
    <row r="63" spans="1:8" x14ac:dyDescent="0.25">
      <c r="C63" s="76"/>
      <c r="F63" s="72"/>
      <c r="H63" s="75"/>
    </row>
    <row r="64" spans="1:8" x14ac:dyDescent="0.25">
      <c r="E64" s="107"/>
      <c r="F64" s="108"/>
    </row>
    <row r="65" spans="3:6" x14ac:dyDescent="0.25">
      <c r="C65" s="109"/>
      <c r="D65" s="109"/>
      <c r="F65" s="110"/>
    </row>
    <row r="66" spans="3:6" x14ac:dyDescent="0.25">
      <c r="D66" s="109"/>
      <c r="F66" s="111"/>
    </row>
    <row r="67" spans="3:6" x14ac:dyDescent="0.25">
      <c r="F67" s="112"/>
    </row>
    <row r="68" spans="3:6" x14ac:dyDescent="0.25">
      <c r="D68" s="113"/>
      <c r="F68" s="110"/>
    </row>
    <row r="73" spans="3:6" x14ac:dyDescent="0.25">
      <c r="C73" s="114"/>
    </row>
  </sheetData>
  <mergeCells count="8">
    <mergeCell ref="A55:H55"/>
    <mergeCell ref="A1:H1"/>
    <mergeCell ref="A2:H2"/>
    <mergeCell ref="A3:H3"/>
    <mergeCell ref="C32:D32"/>
    <mergeCell ref="A54:H54"/>
    <mergeCell ref="A52:H52"/>
    <mergeCell ref="A53:H53"/>
  </mergeCells>
  <pageMargins left="0.18" right="0.3" top="0.78740157480314965" bottom="0.23622047244094491" header="0" footer="0"/>
  <pageSetup scale="68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0721" r:id="rId4">
          <objectPr defaultSize="0" autoPict="0" r:id="rId5">
            <anchor moveWithCells="1" sizeWithCells="1">
              <from>
                <xdr:col>6</xdr:col>
                <xdr:colOff>0</xdr:colOff>
                <xdr:row>39</xdr:row>
                <xdr:rowOff>0</xdr:rowOff>
              </from>
              <to>
                <xdr:col>6</xdr:col>
                <xdr:colOff>0</xdr:colOff>
                <xdr:row>39</xdr:row>
                <xdr:rowOff>0</xdr:rowOff>
              </to>
            </anchor>
          </objectPr>
        </oleObject>
      </mc:Choice>
      <mc:Fallback>
        <oleObject progId="Word.Picture.8" shapeId="3072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37"/>
  <sheetViews>
    <sheetView showGridLines="0" view="pageBreakPreview" zoomScale="110" zoomScaleNormal="100" zoomScaleSheetLayoutView="110" workbookViewId="0">
      <selection activeCell="C7" sqref="C7"/>
    </sheetView>
  </sheetViews>
  <sheetFormatPr defaultColWidth="9.81640625" defaultRowHeight="10.5" x14ac:dyDescent="0.25"/>
  <cols>
    <col min="1" max="1" width="42.7265625" style="1" customWidth="1"/>
    <col min="2" max="2" width="1.7265625" style="63" customWidth="1"/>
    <col min="3" max="5" width="7.7265625" style="62" customWidth="1"/>
    <col min="6" max="6" width="7.7265625" style="63" customWidth="1"/>
    <col min="7" max="7" width="7.7265625" style="62" customWidth="1"/>
    <col min="8" max="8" width="7.7265625" style="62" hidden="1" customWidth="1"/>
    <col min="9" max="9" width="2.7265625" style="62" customWidth="1"/>
    <col min="10" max="11" width="7.7265625" style="62" customWidth="1"/>
    <col min="12" max="12" width="7.54296875" style="62" customWidth="1"/>
    <col min="13" max="14" width="7.7265625" style="62" customWidth="1"/>
    <col min="15" max="15" width="7.7265625" style="62" hidden="1" customWidth="1"/>
    <col min="16" max="16" width="11.7265625" style="62" customWidth="1"/>
    <col min="17" max="17" width="9.81640625" style="62"/>
    <col min="18" max="18" width="10.81640625" style="62" bestFit="1" customWidth="1"/>
    <col min="19" max="19" width="10" style="62" bestFit="1" customWidth="1"/>
    <col min="20" max="16384" width="9.81640625" style="62"/>
  </cols>
  <sheetData>
    <row r="1" spans="1:27" s="102" customFormat="1" ht="11.15" customHeight="1" x14ac:dyDescent="0.25">
      <c r="A1" s="624" t="s">
        <v>120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525"/>
      <c r="P1" s="153"/>
    </row>
    <row r="2" spans="1:27" s="102" customFormat="1" ht="11.15" customHeight="1" x14ac:dyDescent="0.25">
      <c r="A2" s="625" t="s">
        <v>18</v>
      </c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526"/>
      <c r="P2" s="115"/>
    </row>
    <row r="3" spans="1:27" s="102" customFormat="1" ht="11.15" customHeight="1" x14ac:dyDescent="0.25">
      <c r="A3" s="626" t="s">
        <v>19</v>
      </c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116"/>
    </row>
    <row r="4" spans="1:27" s="102" customFormat="1" ht="11.15" customHeight="1" x14ac:dyDescent="0.25">
      <c r="A4" s="287"/>
      <c r="B4" s="145"/>
      <c r="C4" s="144"/>
      <c r="D4" s="144"/>
      <c r="E4" s="144"/>
      <c r="F4" s="145"/>
      <c r="G4" s="144"/>
      <c r="H4" s="144"/>
      <c r="I4" s="145"/>
      <c r="J4" s="146"/>
      <c r="K4" s="146"/>
      <c r="L4" s="61"/>
    </row>
    <row r="5" spans="1:27" s="102" customFormat="1" ht="15" customHeight="1" x14ac:dyDescent="0.25">
      <c r="A5" s="287"/>
      <c r="B5" s="145"/>
      <c r="C5" s="628" t="str">
        <f>+'Coca-Cola FEMSA'!C6</f>
        <v>For the fourth quarter of:</v>
      </c>
      <c r="D5" s="628"/>
      <c r="E5" s="628"/>
      <c r="F5" s="628"/>
      <c r="G5" s="628"/>
      <c r="H5" s="527"/>
      <c r="I5" s="145"/>
      <c r="J5" s="628" t="str">
        <f>+'Coca-Cola FEMSA'!J6</f>
        <v>For the twelve months of:</v>
      </c>
      <c r="K5" s="628"/>
      <c r="L5" s="628"/>
      <c r="M5" s="628"/>
      <c r="N5" s="628"/>
      <c r="O5" s="527"/>
    </row>
    <row r="6" spans="1:27" s="252" customFormat="1" ht="15" customHeight="1" x14ac:dyDescent="0.25">
      <c r="A6" s="288"/>
      <c r="B6" s="251"/>
      <c r="C6" s="259" t="str">
        <f>+'Consolidated Results'!$C$6</f>
        <v>2018 (A)</v>
      </c>
      <c r="D6" s="150" t="s">
        <v>13</v>
      </c>
      <c r="E6" s="259" t="str">
        <f>+'Consolidated Results'!$E$6</f>
        <v>2017 (A)</v>
      </c>
      <c r="F6" s="150" t="s">
        <v>13</v>
      </c>
      <c r="G6" s="254" t="s">
        <v>64</v>
      </c>
      <c r="H6" s="150" t="s">
        <v>95</v>
      </c>
      <c r="I6" s="149"/>
      <c r="J6" s="259" t="str">
        <f>+C6</f>
        <v>2018 (A)</v>
      </c>
      <c r="K6" s="150" t="s">
        <v>13</v>
      </c>
      <c r="L6" s="259" t="str">
        <f>+E6</f>
        <v>2017 (A)</v>
      </c>
      <c r="M6" s="150" t="s">
        <v>13</v>
      </c>
      <c r="N6" s="254" t="s">
        <v>64</v>
      </c>
      <c r="O6" s="150" t="s">
        <v>95</v>
      </c>
      <c r="Q6" s="253"/>
      <c r="R6" s="253"/>
    </row>
    <row r="7" spans="1:27" s="102" customFormat="1" ht="13" customHeight="1" x14ac:dyDescent="0.25">
      <c r="A7" s="15" t="s">
        <v>6</v>
      </c>
      <c r="B7" s="158"/>
      <c r="C7" s="457" t="e">
        <v>#REF!</v>
      </c>
      <c r="D7" s="16" t="e">
        <v>#REF!</v>
      </c>
      <c r="E7" s="457" t="e">
        <v>#REF!</v>
      </c>
      <c r="F7" s="16" t="e">
        <v>#REF!</v>
      </c>
      <c r="G7" s="16" t="e">
        <v>#REF!</v>
      </c>
      <c r="H7" s="16" t="e">
        <v>#REF!</v>
      </c>
      <c r="I7" s="96"/>
      <c r="J7" s="457" t="e">
        <v>#REF!</v>
      </c>
      <c r="K7" s="16" t="e">
        <v>#REF!</v>
      </c>
      <c r="L7" s="457" t="e">
        <v>#REF!</v>
      </c>
      <c r="M7" s="16" t="e">
        <v>#REF!</v>
      </c>
      <c r="N7" s="16" t="e">
        <v>#REF!</v>
      </c>
      <c r="O7" s="16" t="e">
        <v>#REF!</v>
      </c>
      <c r="P7" s="531" t="e">
        <f>+C7-#REF!</f>
        <v>#REF!</v>
      </c>
      <c r="Q7" s="531" t="e">
        <v>#REF!</v>
      </c>
      <c r="R7" s="531" t="e">
        <v>#REF!</v>
      </c>
      <c r="S7" s="531" t="e">
        <v>#REF!</v>
      </c>
      <c r="T7" s="531" t="e">
        <v>#REF!</v>
      </c>
      <c r="U7" s="531" t="e">
        <v>#REF!</v>
      </c>
      <c r="V7" s="531" t="e">
        <v>#REF!</v>
      </c>
      <c r="W7" s="531" t="e">
        <v>#REF!</v>
      </c>
      <c r="X7" s="531" t="e">
        <v>#REF!</v>
      </c>
      <c r="Y7" s="531" t="e">
        <v>#REF!</v>
      </c>
      <c r="Z7" s="531" t="e">
        <v>#REF!</v>
      </c>
      <c r="AA7" s="531" t="e">
        <v>#REF!</v>
      </c>
    </row>
    <row r="8" spans="1:27" s="102" customFormat="1" ht="13" customHeight="1" x14ac:dyDescent="0.25">
      <c r="A8" s="289" t="s">
        <v>7</v>
      </c>
      <c r="B8" s="158"/>
      <c r="C8" s="460" t="e">
        <v>#REF!</v>
      </c>
      <c r="D8" s="46" t="e">
        <v>#REF!</v>
      </c>
      <c r="E8" s="460" t="e">
        <v>#REF!</v>
      </c>
      <c r="F8" s="46" t="e">
        <v>#REF!</v>
      </c>
      <c r="G8" s="46" t="e">
        <v>#REF!</v>
      </c>
      <c r="H8" s="18"/>
      <c r="I8" s="96"/>
      <c r="J8" s="460" t="e">
        <v>#REF!</v>
      </c>
      <c r="K8" s="46" t="e">
        <v>#REF!</v>
      </c>
      <c r="L8" s="460" t="e">
        <v>#REF!</v>
      </c>
      <c r="M8" s="46" t="e">
        <v>#REF!</v>
      </c>
      <c r="N8" s="46" t="e">
        <v>#REF!</v>
      </c>
      <c r="O8" s="18"/>
      <c r="P8" s="531" t="e">
        <v>#REF!</v>
      </c>
      <c r="Q8" s="531" t="e">
        <v>#REF!</v>
      </c>
      <c r="R8" s="531" t="e">
        <v>#REF!</v>
      </c>
      <c r="S8" s="531" t="e">
        <v>#REF!</v>
      </c>
      <c r="T8" s="531" t="e">
        <v>#REF!</v>
      </c>
      <c r="U8" s="531" t="e">
        <v>#REF!</v>
      </c>
      <c r="V8" s="531" t="e">
        <v>#REF!</v>
      </c>
      <c r="W8" s="531" t="e">
        <v>#REF!</v>
      </c>
      <c r="X8" s="531" t="e">
        <v>#REF!</v>
      </c>
      <c r="Y8" s="531" t="e">
        <v>#REF!</v>
      </c>
      <c r="Z8" s="531" t="e">
        <v>#REF!</v>
      </c>
      <c r="AA8" s="531" t="e">
        <v>#REF!</v>
      </c>
    </row>
    <row r="9" spans="1:27" s="102" customFormat="1" ht="13" customHeight="1" x14ac:dyDescent="0.25">
      <c r="A9" s="290" t="s">
        <v>8</v>
      </c>
      <c r="B9" s="158"/>
      <c r="C9" s="461" t="e">
        <v>#REF!</v>
      </c>
      <c r="D9" s="48" t="e">
        <v>#REF!</v>
      </c>
      <c r="E9" s="461" t="e">
        <v>#REF!</v>
      </c>
      <c r="F9" s="48" t="e">
        <v>#REF!</v>
      </c>
      <c r="G9" s="48" t="e">
        <v>#REF!</v>
      </c>
      <c r="H9" s="529"/>
      <c r="I9" s="96"/>
      <c r="J9" s="461" t="e">
        <v>#REF!</v>
      </c>
      <c r="K9" s="48" t="e">
        <v>#REF!</v>
      </c>
      <c r="L9" s="461" t="e">
        <v>#REF!</v>
      </c>
      <c r="M9" s="48" t="e">
        <v>#REF!</v>
      </c>
      <c r="N9" s="48" t="e">
        <v>#REF!</v>
      </c>
      <c r="O9" s="529"/>
      <c r="P9" s="531" t="e">
        <v>#REF!</v>
      </c>
      <c r="Q9" s="531" t="e">
        <v>#REF!</v>
      </c>
      <c r="R9" s="531" t="e">
        <v>#REF!</v>
      </c>
      <c r="S9" s="531" t="e">
        <v>#REF!</v>
      </c>
      <c r="T9" s="531" t="e">
        <v>#REF!</v>
      </c>
      <c r="U9" s="531" t="e">
        <v>#REF!</v>
      </c>
      <c r="V9" s="531" t="e">
        <v>#REF!</v>
      </c>
      <c r="W9" s="531" t="e">
        <v>#REF!</v>
      </c>
      <c r="X9" s="531" t="e">
        <v>#REF!</v>
      </c>
      <c r="Y9" s="531" t="e">
        <v>#REF!</v>
      </c>
      <c r="Z9" s="531" t="e">
        <v>#REF!</v>
      </c>
      <c r="AA9" s="531" t="e">
        <v>#REF!</v>
      </c>
    </row>
    <row r="10" spans="1:27" s="102" customFormat="1" ht="13" customHeight="1" x14ac:dyDescent="0.25">
      <c r="A10" s="291" t="s">
        <v>16</v>
      </c>
      <c r="B10" s="156"/>
      <c r="C10" s="458" t="e">
        <v>#REF!</v>
      </c>
      <c r="D10" s="19" t="e">
        <v>#REF!</v>
      </c>
      <c r="E10" s="458" t="e">
        <v>#REF!</v>
      </c>
      <c r="F10" s="19" t="e">
        <v>#REF!</v>
      </c>
      <c r="G10" s="19" t="e">
        <v>#REF!</v>
      </c>
      <c r="H10" s="19"/>
      <c r="I10" s="96"/>
      <c r="J10" s="458" t="e">
        <v>#REF!</v>
      </c>
      <c r="K10" s="19" t="e">
        <v>#REF!</v>
      </c>
      <c r="L10" s="458" t="e">
        <v>#REF!</v>
      </c>
      <c r="M10" s="19" t="e">
        <v>#REF!</v>
      </c>
      <c r="N10" s="19" t="e">
        <v>#REF!</v>
      </c>
      <c r="O10" s="19"/>
      <c r="P10" s="531" t="e">
        <v>#REF!</v>
      </c>
      <c r="Q10" s="531" t="e">
        <v>#REF!</v>
      </c>
      <c r="R10" s="531" t="e">
        <v>#REF!</v>
      </c>
      <c r="S10" s="531" t="e">
        <v>#REF!</v>
      </c>
      <c r="T10" s="531" t="e">
        <v>#REF!</v>
      </c>
      <c r="U10" s="531" t="e">
        <v>#REF!</v>
      </c>
      <c r="V10" s="531" t="e">
        <v>#REF!</v>
      </c>
      <c r="W10" s="531" t="e">
        <v>#REF!</v>
      </c>
      <c r="X10" s="531" t="e">
        <v>#REF!</v>
      </c>
      <c r="Y10" s="531" t="e">
        <v>#REF!</v>
      </c>
      <c r="Z10" s="531" t="e">
        <v>#REF!</v>
      </c>
      <c r="AA10" s="531" t="e">
        <v>#REF!</v>
      </c>
    </row>
    <row r="11" spans="1:27" s="102" customFormat="1" ht="13" customHeight="1" x14ac:dyDescent="0.25">
      <c r="A11" s="26" t="s">
        <v>17</v>
      </c>
      <c r="B11" s="156"/>
      <c r="C11" s="457" t="e">
        <v>#REF!</v>
      </c>
      <c r="D11" s="16" t="e">
        <v>#REF!</v>
      </c>
      <c r="E11" s="457" t="e">
        <v>#REF!</v>
      </c>
      <c r="F11" s="16" t="e">
        <v>#REF!</v>
      </c>
      <c r="G11" s="16" t="e">
        <v>#REF!</v>
      </c>
      <c r="H11" s="16"/>
      <c r="I11" s="96"/>
      <c r="J11" s="457" t="e">
        <v>#REF!</v>
      </c>
      <c r="K11" s="16" t="e">
        <v>#REF!</v>
      </c>
      <c r="L11" s="457" t="e">
        <v>#REF!</v>
      </c>
      <c r="M11" s="16" t="e">
        <v>#REF!</v>
      </c>
      <c r="N11" s="16" t="e">
        <v>#REF!</v>
      </c>
      <c r="O11" s="16"/>
      <c r="P11" s="531" t="e">
        <v>#REF!</v>
      </c>
      <c r="Q11" s="531" t="e">
        <v>#REF!</v>
      </c>
      <c r="R11" s="531" t="e">
        <v>#REF!</v>
      </c>
      <c r="S11" s="531" t="e">
        <v>#REF!</v>
      </c>
      <c r="T11" s="531" t="e">
        <v>#REF!</v>
      </c>
      <c r="U11" s="531" t="e">
        <v>#REF!</v>
      </c>
      <c r="V11" s="531" t="e">
        <v>#REF!</v>
      </c>
      <c r="W11" s="531" t="e">
        <v>#REF!</v>
      </c>
      <c r="X11" s="531" t="e">
        <v>#REF!</v>
      </c>
      <c r="Y11" s="531" t="e">
        <v>#REF!</v>
      </c>
      <c r="Z11" s="531" t="e">
        <v>#REF!</v>
      </c>
      <c r="AA11" s="531" t="e">
        <v>#REF!</v>
      </c>
    </row>
    <row r="12" spans="1:27" s="102" customFormat="1" ht="13" customHeight="1" x14ac:dyDescent="0.25">
      <c r="A12" s="289" t="s">
        <v>70</v>
      </c>
      <c r="B12" s="158"/>
      <c r="C12" s="460" t="e">
        <v>#REF!</v>
      </c>
      <c r="D12" s="46" t="e">
        <v>#REF!</v>
      </c>
      <c r="E12" s="460" t="e">
        <v>#REF!</v>
      </c>
      <c r="F12" s="46" t="e">
        <v>#REF!</v>
      </c>
      <c r="G12" s="46" t="e">
        <v>#REF!</v>
      </c>
      <c r="H12" s="18"/>
      <c r="I12" s="96"/>
      <c r="J12" s="460" t="e">
        <v>#REF!</v>
      </c>
      <c r="K12" s="46" t="e">
        <v>#REF!</v>
      </c>
      <c r="L12" s="460" t="e">
        <v>#REF!</v>
      </c>
      <c r="M12" s="46" t="e">
        <v>#REF!</v>
      </c>
      <c r="N12" s="46" t="e">
        <v>#REF!</v>
      </c>
      <c r="O12" s="18"/>
      <c r="P12" s="531" t="e">
        <v>#REF!</v>
      </c>
      <c r="Q12" s="531" t="e">
        <v>#REF!</v>
      </c>
      <c r="R12" s="531" t="e">
        <v>#REF!</v>
      </c>
      <c r="S12" s="531" t="e">
        <v>#REF!</v>
      </c>
      <c r="T12" s="531" t="e">
        <v>#REF!</v>
      </c>
      <c r="U12" s="531" t="e">
        <v>#REF!</v>
      </c>
      <c r="V12" s="531" t="e">
        <v>#REF!</v>
      </c>
      <c r="W12" s="531" t="e">
        <v>#REF!</v>
      </c>
      <c r="X12" s="531" t="e">
        <v>#REF!</v>
      </c>
      <c r="Y12" s="531" t="e">
        <v>#REF!</v>
      </c>
      <c r="Z12" s="531" t="e">
        <v>#REF!</v>
      </c>
      <c r="AA12" s="531" t="e">
        <v>#REF!</v>
      </c>
    </row>
    <row r="13" spans="1:27" s="163" customFormat="1" ht="13" customHeight="1" x14ac:dyDescent="0.25">
      <c r="A13" s="292" t="s">
        <v>41</v>
      </c>
      <c r="B13" s="165"/>
      <c r="C13" s="469" t="e">
        <v>#REF!</v>
      </c>
      <c r="D13" s="48" t="e">
        <v>#REF!</v>
      </c>
      <c r="E13" s="469" t="e">
        <v>#REF!</v>
      </c>
      <c r="F13" s="48" t="e">
        <v>#REF!</v>
      </c>
      <c r="G13" s="48" t="e">
        <v>#REF!</v>
      </c>
      <c r="H13" s="529" t="e">
        <v>#REF!</v>
      </c>
      <c r="I13" s="249"/>
      <c r="J13" s="469" t="e">
        <v>#REF!</v>
      </c>
      <c r="K13" s="48" t="e">
        <v>#REF!</v>
      </c>
      <c r="L13" s="469" t="e">
        <v>#REF!</v>
      </c>
      <c r="M13" s="48" t="e">
        <v>#REF!</v>
      </c>
      <c r="N13" s="48" t="e">
        <v>#REF!</v>
      </c>
      <c r="O13" s="529" t="e">
        <v>#REF!</v>
      </c>
      <c r="P13" s="531" t="e">
        <v>#REF!</v>
      </c>
      <c r="Q13" s="531" t="e">
        <v>#REF!</v>
      </c>
      <c r="R13" s="531" t="e">
        <v>#REF!</v>
      </c>
      <c r="S13" s="531" t="e">
        <v>#REF!</v>
      </c>
      <c r="T13" s="531" t="e">
        <v>#REF!</v>
      </c>
      <c r="U13" s="531" t="e">
        <v>#REF!</v>
      </c>
      <c r="V13" s="531" t="e">
        <v>#REF!</v>
      </c>
      <c r="W13" s="531" t="e">
        <v>#REF!</v>
      </c>
      <c r="X13" s="531" t="e">
        <v>#REF!</v>
      </c>
      <c r="Y13" s="531" t="e">
        <v>#REF!</v>
      </c>
      <c r="Z13" s="531" t="e">
        <v>#REF!</v>
      </c>
      <c r="AA13" s="531" t="e">
        <v>#REF!</v>
      </c>
    </row>
    <row r="14" spans="1:27" s="102" customFormat="1" ht="13" customHeight="1" x14ac:dyDescent="0.25">
      <c r="A14" s="293" t="s">
        <v>14</v>
      </c>
      <c r="B14" s="101"/>
      <c r="C14" s="458" t="e">
        <v>#REF!</v>
      </c>
      <c r="D14" s="19" t="e">
        <v>#REF!</v>
      </c>
      <c r="E14" s="458" t="e">
        <v>#REF!</v>
      </c>
      <c r="F14" s="19" t="e">
        <v>#REF!</v>
      </c>
      <c r="G14" s="19" t="e">
        <v>#REF!</v>
      </c>
      <c r="H14" s="19"/>
      <c r="I14" s="249"/>
      <c r="J14" s="458" t="e">
        <v>#REF!</v>
      </c>
      <c r="K14" s="19" t="e">
        <v>#REF!</v>
      </c>
      <c r="L14" s="458" t="e">
        <v>#REF!</v>
      </c>
      <c r="M14" s="19" t="e">
        <v>#REF!</v>
      </c>
      <c r="N14" s="19" t="e">
        <v>#REF!</v>
      </c>
      <c r="O14" s="19"/>
      <c r="P14" s="531" t="e">
        <v>#REF!</v>
      </c>
      <c r="Q14" s="531" t="e">
        <v>#REF!</v>
      </c>
      <c r="R14" s="531" t="e">
        <v>#REF!</v>
      </c>
      <c r="S14" s="531" t="e">
        <v>#REF!</v>
      </c>
      <c r="T14" s="531" t="e">
        <v>#REF!</v>
      </c>
      <c r="U14" s="531" t="e">
        <v>#REF!</v>
      </c>
      <c r="V14" s="531" t="e">
        <v>#REF!</v>
      </c>
      <c r="W14" s="531" t="e">
        <v>#REF!</v>
      </c>
      <c r="X14" s="531" t="e">
        <v>#REF!</v>
      </c>
      <c r="Y14" s="531" t="e">
        <v>#REF!</v>
      </c>
      <c r="Z14" s="531" t="e">
        <v>#REF!</v>
      </c>
      <c r="AA14" s="531" t="e">
        <v>#REF!</v>
      </c>
    </row>
    <row r="15" spans="1:27" s="102" customFormat="1" ht="13" customHeight="1" x14ac:dyDescent="0.25">
      <c r="A15" s="294" t="s">
        <v>59</v>
      </c>
      <c r="B15" s="158"/>
      <c r="C15" s="474" t="e">
        <v>#REF!</v>
      </c>
      <c r="D15" s="43" t="e">
        <v>#REF!</v>
      </c>
      <c r="E15" s="474" t="e">
        <v>#REF!</v>
      </c>
      <c r="F15" s="43" t="e">
        <v>#REF!</v>
      </c>
      <c r="G15" s="43" t="e">
        <v>#REF!</v>
      </c>
      <c r="H15" s="530"/>
      <c r="I15" s="249"/>
      <c r="J15" s="474" t="e">
        <v>#REF!</v>
      </c>
      <c r="K15" s="43" t="e">
        <v>#REF!</v>
      </c>
      <c r="L15" s="474" t="e">
        <v>#REF!</v>
      </c>
      <c r="M15" s="43" t="e">
        <v>#REF!</v>
      </c>
      <c r="N15" s="43" t="e">
        <v>#REF!</v>
      </c>
      <c r="O15" s="530"/>
      <c r="P15" s="531" t="e">
        <v>#REF!</v>
      </c>
      <c r="Q15" s="531" t="e">
        <v>#REF!</v>
      </c>
      <c r="R15" s="531" t="e">
        <v>#REF!</v>
      </c>
      <c r="S15" s="531" t="e">
        <v>#REF!</v>
      </c>
      <c r="T15" s="531" t="e">
        <v>#REF!</v>
      </c>
      <c r="U15" s="531" t="e">
        <v>#REF!</v>
      </c>
      <c r="V15" s="531" t="e">
        <v>#REF!</v>
      </c>
      <c r="W15" s="531" t="e">
        <v>#REF!</v>
      </c>
      <c r="X15" s="531" t="e">
        <v>#REF!</v>
      </c>
      <c r="Y15" s="531" t="e">
        <v>#REF!</v>
      </c>
      <c r="Z15" s="531" t="e">
        <v>#REF!</v>
      </c>
      <c r="AA15" s="531" t="e">
        <v>#REF!</v>
      </c>
    </row>
    <row r="16" spans="1:27" s="102" customFormat="1" ht="13" customHeight="1" x14ac:dyDescent="0.25">
      <c r="A16" s="295" t="s">
        <v>71</v>
      </c>
      <c r="B16" s="158"/>
      <c r="C16" s="458" t="e">
        <v>#REF!</v>
      </c>
      <c r="D16" s="19" t="e">
        <v>#REF!</v>
      </c>
      <c r="E16" s="458" t="e">
        <v>#REF!</v>
      </c>
      <c r="F16" s="19" t="e">
        <v>#REF!</v>
      </c>
      <c r="G16" s="19" t="e">
        <v>#REF!</v>
      </c>
      <c r="H16" s="19" t="e">
        <v>#REF!</v>
      </c>
      <c r="I16" s="96"/>
      <c r="J16" s="458" t="e">
        <v>#REF!</v>
      </c>
      <c r="K16" s="19" t="e">
        <v>#REF!</v>
      </c>
      <c r="L16" s="458" t="e">
        <v>#REF!</v>
      </c>
      <c r="M16" s="19" t="e">
        <v>#REF!</v>
      </c>
      <c r="N16" s="19" t="e">
        <v>#REF!</v>
      </c>
      <c r="O16" s="19" t="e">
        <v>#REF!</v>
      </c>
      <c r="P16" s="531" t="e">
        <v>#REF!</v>
      </c>
      <c r="Q16" s="531" t="e">
        <v>#REF!</v>
      </c>
      <c r="R16" s="531" t="e">
        <v>#REF!</v>
      </c>
      <c r="S16" s="531" t="e">
        <v>#REF!</v>
      </c>
      <c r="T16" s="531" t="e">
        <v>#REF!</v>
      </c>
      <c r="U16" s="531" t="e">
        <v>#REF!</v>
      </c>
      <c r="V16" s="531" t="e">
        <v>#REF!</v>
      </c>
      <c r="W16" s="531" t="e">
        <v>#REF!</v>
      </c>
      <c r="X16" s="531" t="e">
        <v>#REF!</v>
      </c>
      <c r="Y16" s="531" t="e">
        <v>#REF!</v>
      </c>
      <c r="Z16" s="531" t="e">
        <v>#REF!</v>
      </c>
      <c r="AA16" s="531" t="e">
        <v>#REF!</v>
      </c>
    </row>
    <row r="17" spans="1:27" s="102" customFormat="1" ht="13" customHeight="1" thickBot="1" x14ac:dyDescent="0.3">
      <c r="A17" s="296" t="s">
        <v>15</v>
      </c>
      <c r="B17" s="240"/>
      <c r="C17" s="465" t="e">
        <v>#REF!</v>
      </c>
      <c r="D17" s="269" t="e">
        <v>#REF!</v>
      </c>
      <c r="E17" s="465" t="e">
        <v>#REF!</v>
      </c>
      <c r="F17" s="365" t="e">
        <v>#REF!</v>
      </c>
      <c r="G17" s="270" t="e">
        <v>#REF!</v>
      </c>
      <c r="H17" s="270"/>
      <c r="I17" s="243"/>
      <c r="J17" s="465" t="e">
        <v>#REF!</v>
      </c>
      <c r="K17" s="269" t="e">
        <v>#REF!</v>
      </c>
      <c r="L17" s="465" t="e">
        <v>#REF!</v>
      </c>
      <c r="M17" s="365" t="e">
        <v>#REF!</v>
      </c>
      <c r="N17" s="270" t="e">
        <v>#REF!</v>
      </c>
      <c r="O17" s="270"/>
      <c r="P17" s="531" t="e">
        <v>#REF!</v>
      </c>
      <c r="Q17" s="531" t="e">
        <v>#REF!</v>
      </c>
      <c r="R17" s="531" t="e">
        <v>#REF!</v>
      </c>
      <c r="S17" s="531" t="e">
        <v>#REF!</v>
      </c>
      <c r="T17" s="531" t="e">
        <v>#REF!</v>
      </c>
      <c r="U17" s="531" t="e">
        <v>#REF!</v>
      </c>
      <c r="V17" s="531" t="e">
        <v>#REF!</v>
      </c>
      <c r="W17" s="531" t="e">
        <v>#REF!</v>
      </c>
      <c r="X17" s="531" t="e">
        <v>#REF!</v>
      </c>
      <c r="Y17" s="531" t="e">
        <v>#REF!</v>
      </c>
      <c r="Z17" s="531" t="e">
        <v>#REF!</v>
      </c>
      <c r="AA17" s="531" t="e">
        <v>#REF!</v>
      </c>
    </row>
    <row r="18" spans="1:27" s="102" customFormat="1" ht="11.15" customHeight="1" x14ac:dyDescent="0.25">
      <c r="A18" s="297"/>
      <c r="B18" s="158"/>
      <c r="C18" s="271"/>
      <c r="D18" s="35"/>
      <c r="E18" s="271"/>
      <c r="F18" s="36"/>
      <c r="G18" s="272"/>
      <c r="H18" s="272"/>
      <c r="I18" s="158"/>
      <c r="J18" s="260"/>
      <c r="K18" s="227"/>
      <c r="L18" s="260"/>
      <c r="M18" s="261"/>
      <c r="N18" s="262"/>
      <c r="O18" s="262"/>
      <c r="P18" s="531" t="e">
        <v>#REF!</v>
      </c>
      <c r="Q18" s="531" t="e">
        <v>#REF!</v>
      </c>
      <c r="R18" s="531" t="e">
        <v>#REF!</v>
      </c>
      <c r="S18" s="531" t="e">
        <v>#REF!</v>
      </c>
      <c r="T18" s="531" t="e">
        <v>#REF!</v>
      </c>
      <c r="U18" s="531" t="e">
        <v>#REF!</v>
      </c>
      <c r="V18" s="531" t="e">
        <v>#REF!</v>
      </c>
      <c r="W18" s="531" t="e">
        <v>#REF!</v>
      </c>
      <c r="X18" s="531" t="e">
        <v>#REF!</v>
      </c>
      <c r="Y18" s="531" t="e">
        <v>#REF!</v>
      </c>
      <c r="Z18" s="531" t="e">
        <v>#REF!</v>
      </c>
      <c r="AA18" s="531" t="e">
        <v>#REF!</v>
      </c>
    </row>
    <row r="19" spans="1:27" s="102" customFormat="1" ht="15" customHeight="1" x14ac:dyDescent="0.25">
      <c r="A19" s="255" t="s">
        <v>50</v>
      </c>
      <c r="B19" s="60"/>
      <c r="C19" s="258"/>
      <c r="D19" s="258"/>
      <c r="E19" s="258"/>
      <c r="F19" s="234"/>
      <c r="G19" s="234"/>
      <c r="H19" s="234"/>
      <c r="I19" s="169"/>
      <c r="J19" s="263"/>
      <c r="K19" s="263"/>
      <c r="L19" s="264"/>
      <c r="M19" s="265"/>
      <c r="N19" s="265"/>
      <c r="O19" s="265"/>
      <c r="P19" s="531" t="e">
        <v>#REF!</v>
      </c>
      <c r="Q19" s="531" t="e">
        <v>#REF!</v>
      </c>
      <c r="R19" s="531" t="e">
        <v>#REF!</v>
      </c>
      <c r="S19" s="531" t="e">
        <v>#REF!</v>
      </c>
      <c r="T19" s="531" t="e">
        <v>#REF!</v>
      </c>
      <c r="U19" s="531" t="e">
        <v>#REF!</v>
      </c>
      <c r="V19" s="531" t="e">
        <v>#REF!</v>
      </c>
      <c r="W19" s="531" t="e">
        <v>#REF!</v>
      </c>
      <c r="X19" s="531" t="e">
        <v>#REF!</v>
      </c>
      <c r="Y19" s="531" t="e">
        <v>#REF!</v>
      </c>
      <c r="Z19" s="531" t="e">
        <v>#REF!</v>
      </c>
      <c r="AA19" s="531" t="e">
        <v>#REF!</v>
      </c>
    </row>
    <row r="20" spans="1:27" s="102" customFormat="1" ht="13" customHeight="1" x14ac:dyDescent="0.25">
      <c r="A20" s="354" t="s">
        <v>51</v>
      </c>
      <c r="B20" s="244"/>
      <c r="C20" s="513" t="e">
        <v>#REF!</v>
      </c>
      <c r="D20" s="514"/>
      <c r="E20" s="513" t="e">
        <v>#REF!</v>
      </c>
      <c r="F20" s="515"/>
      <c r="G20" s="516" t="e">
        <v>#REF!</v>
      </c>
      <c r="H20" s="516"/>
      <c r="I20" s="246"/>
      <c r="J20" s="277" t="e">
        <v>#REF!</v>
      </c>
      <c r="K20" s="318"/>
      <c r="L20" s="277" t="e">
        <v>#REF!</v>
      </c>
      <c r="M20" s="273"/>
      <c r="N20" s="279" t="e">
        <v>#REF!</v>
      </c>
      <c r="O20" s="325"/>
      <c r="P20" s="531" t="e">
        <v>#REF!</v>
      </c>
      <c r="Q20" s="531" t="e">
        <v>#REF!</v>
      </c>
      <c r="R20" s="531" t="e">
        <v>#REF!</v>
      </c>
      <c r="S20" s="531" t="e">
        <v>#REF!</v>
      </c>
      <c r="T20" s="531" t="e">
        <v>#REF!</v>
      </c>
      <c r="U20" s="531" t="e">
        <v>#REF!</v>
      </c>
      <c r="V20" s="531" t="e">
        <v>#REF!</v>
      </c>
      <c r="W20" s="531" t="e">
        <v>#REF!</v>
      </c>
      <c r="X20" s="531" t="e">
        <v>#REF!</v>
      </c>
      <c r="Y20" s="531" t="e">
        <v>#REF!</v>
      </c>
      <c r="Z20" s="531" t="e">
        <v>#REF!</v>
      </c>
      <c r="AA20" s="531" t="e">
        <v>#REF!</v>
      </c>
    </row>
    <row r="21" spans="1:27" s="102" customFormat="1" ht="13" customHeight="1" x14ac:dyDescent="0.25">
      <c r="A21" s="298" t="s">
        <v>66</v>
      </c>
      <c r="B21" s="247"/>
      <c r="C21" s="375"/>
      <c r="D21" s="275"/>
      <c r="E21" s="375"/>
      <c r="F21" s="275"/>
      <c r="G21" s="276">
        <v>13.537117903930129</v>
      </c>
      <c r="H21" s="276"/>
      <c r="I21" s="163"/>
      <c r="J21" s="376"/>
      <c r="K21" s="376"/>
      <c r="L21" s="376"/>
      <c r="M21" s="376"/>
      <c r="N21" s="376"/>
      <c r="O21" s="376"/>
      <c r="P21" s="531" t="e">
        <v>#REF!</v>
      </c>
      <c r="Q21" s="531" t="e">
        <v>#REF!</v>
      </c>
      <c r="R21" s="531" t="e">
        <v>#REF!</v>
      </c>
      <c r="S21" s="531" t="e">
        <v>#REF!</v>
      </c>
      <c r="T21" s="531" t="e">
        <v>#REF!</v>
      </c>
      <c r="U21" s="531" t="e">
        <v>#REF!</v>
      </c>
      <c r="V21" s="531" t="e">
        <v>#REF!</v>
      </c>
      <c r="W21" s="531" t="e">
        <v>#REF!</v>
      </c>
      <c r="X21" s="531" t="e">
        <v>#REF!</v>
      </c>
      <c r="Y21" s="531" t="e">
        <v>#REF!</v>
      </c>
      <c r="Z21" s="531" t="e">
        <v>#REF!</v>
      </c>
      <c r="AA21" s="531" t="e">
        <v>#REF!</v>
      </c>
    </row>
    <row r="22" spans="1:27" s="102" customFormat="1" ht="13" customHeight="1" x14ac:dyDescent="0.25">
      <c r="A22" s="342" t="s">
        <v>79</v>
      </c>
      <c r="B22" s="247"/>
      <c r="C22" s="277" t="e">
        <v>#REF!</v>
      </c>
      <c r="D22" s="278"/>
      <c r="E22" s="277" t="e">
        <v>#REF!</v>
      </c>
      <c r="F22" s="278"/>
      <c r="G22" s="279" t="e">
        <v>#REF!</v>
      </c>
      <c r="H22" s="279"/>
      <c r="I22" s="163"/>
      <c r="J22" s="482"/>
      <c r="K22" s="275"/>
      <c r="L22" s="482"/>
      <c r="M22" s="275"/>
      <c r="N22" s="281"/>
      <c r="O22" s="281"/>
      <c r="P22" s="531" t="e">
        <v>#REF!</v>
      </c>
      <c r="Q22" s="531" t="e">
        <v>#REF!</v>
      </c>
      <c r="R22" s="531" t="e">
        <v>#REF!</v>
      </c>
      <c r="S22" s="531" t="e">
        <v>#REF!</v>
      </c>
      <c r="T22" s="531" t="e">
        <v>#REF!</v>
      </c>
      <c r="U22" s="531" t="e">
        <v>#REF!</v>
      </c>
      <c r="V22" s="531" t="e">
        <v>#REF!</v>
      </c>
      <c r="W22" s="531" t="e">
        <v>#REF!</v>
      </c>
      <c r="X22" s="531" t="e">
        <v>#REF!</v>
      </c>
      <c r="Y22" s="531" t="e">
        <v>#REF!</v>
      </c>
      <c r="Z22" s="531" t="e">
        <v>#REF!</v>
      </c>
      <c r="AA22" s="531" t="e">
        <v>#REF!</v>
      </c>
    </row>
    <row r="23" spans="1:27" s="102" customFormat="1" x14ac:dyDescent="0.25">
      <c r="A23" s="343" t="s">
        <v>77</v>
      </c>
      <c r="B23" s="247"/>
      <c r="C23" s="470" t="e">
        <v>#REF!</v>
      </c>
      <c r="D23" s="280"/>
      <c r="E23" s="470" t="e">
        <v>#REF!</v>
      </c>
      <c r="F23" s="280"/>
      <c r="G23" s="281" t="e">
        <v>#REF!</v>
      </c>
      <c r="H23" s="281"/>
      <c r="I23" s="163"/>
      <c r="J23" s="470"/>
      <c r="K23" s="280"/>
      <c r="L23" s="470"/>
      <c r="M23" s="280"/>
      <c r="N23" s="281"/>
      <c r="O23" s="281"/>
      <c r="P23" s="531" t="e">
        <v>#REF!</v>
      </c>
      <c r="Q23" s="531" t="e">
        <v>#REF!</v>
      </c>
      <c r="R23" s="531" t="e">
        <v>#REF!</v>
      </c>
      <c r="S23" s="531" t="e">
        <v>#REF!</v>
      </c>
      <c r="T23" s="531" t="e">
        <v>#REF!</v>
      </c>
      <c r="U23" s="531" t="e">
        <v>#REF!</v>
      </c>
      <c r="V23" s="531" t="e">
        <v>#REF!</v>
      </c>
      <c r="W23" s="531" t="e">
        <v>#REF!</v>
      </c>
      <c r="X23" s="531" t="e">
        <v>#REF!</v>
      </c>
      <c r="Y23" s="531" t="e">
        <v>#REF!</v>
      </c>
      <c r="Z23" s="531" t="e">
        <v>#REF!</v>
      </c>
      <c r="AA23" s="531" t="e">
        <v>#REF!</v>
      </c>
    </row>
    <row r="24" spans="1:27" s="102" customFormat="1" ht="13" customHeight="1" x14ac:dyDescent="0.25">
      <c r="A24" s="342" t="s">
        <v>78</v>
      </c>
      <c r="B24" s="247"/>
      <c r="C24" s="277" t="e">
        <v>#REF!</v>
      </c>
      <c r="D24" s="278"/>
      <c r="E24" s="277" t="e">
        <v>#REF!</v>
      </c>
      <c r="F24" s="278"/>
      <c r="G24" s="279" t="e">
        <v>#REF!</v>
      </c>
      <c r="H24" s="279"/>
      <c r="I24" s="246"/>
      <c r="J24" s="482"/>
      <c r="K24" s="275"/>
      <c r="L24" s="482"/>
      <c r="M24" s="275"/>
      <c r="N24" s="281"/>
      <c r="O24" s="281"/>
      <c r="P24" s="531" t="e">
        <v>#REF!</v>
      </c>
      <c r="Q24" s="531" t="e">
        <v>#REF!</v>
      </c>
      <c r="R24" s="531" t="e">
        <v>#REF!</v>
      </c>
      <c r="S24" s="531" t="e">
        <v>#REF!</v>
      </c>
      <c r="T24" s="531" t="e">
        <v>#REF!</v>
      </c>
      <c r="U24" s="531" t="e">
        <v>#REF!</v>
      </c>
      <c r="V24" s="531" t="e">
        <v>#REF!</v>
      </c>
      <c r="W24" s="531" t="e">
        <v>#REF!</v>
      </c>
      <c r="X24" s="531" t="e">
        <v>#REF!</v>
      </c>
      <c r="Y24" s="531" t="e">
        <v>#REF!</v>
      </c>
      <c r="Z24" s="531" t="e">
        <v>#REF!</v>
      </c>
      <c r="AA24" s="531" t="e">
        <v>#REF!</v>
      </c>
    </row>
    <row r="25" spans="1:27" s="102" customFormat="1" ht="13" customHeight="1" x14ac:dyDescent="0.25">
      <c r="A25" s="298"/>
      <c r="B25" s="247"/>
      <c r="C25" s="470"/>
      <c r="D25" s="283"/>
      <c r="E25" s="470"/>
      <c r="F25" s="284"/>
      <c r="G25" s="186"/>
      <c r="H25" s="186"/>
      <c r="I25" s="246"/>
      <c r="J25" s="376"/>
      <c r="K25" s="376"/>
      <c r="L25" s="376"/>
      <c r="M25" s="376"/>
      <c r="N25" s="376"/>
      <c r="O25" s="376"/>
      <c r="P25" s="531" t="e">
        <v>#REF!</v>
      </c>
      <c r="Q25" s="531" t="e">
        <v>#REF!</v>
      </c>
      <c r="R25" s="531" t="e">
        <v>#REF!</v>
      </c>
      <c r="S25" s="531" t="e">
        <v>#REF!</v>
      </c>
      <c r="T25" s="531" t="e">
        <v>#REF!</v>
      </c>
      <c r="U25" s="531" t="e">
        <v>#REF!</v>
      </c>
      <c r="V25" s="531" t="e">
        <v>#REF!</v>
      </c>
      <c r="W25" s="531" t="e">
        <v>#REF!</v>
      </c>
      <c r="X25" s="531" t="e">
        <v>#REF!</v>
      </c>
      <c r="Y25" s="531" t="e">
        <v>#REF!</v>
      </c>
      <c r="Z25" s="531" t="e">
        <v>#REF!</v>
      </c>
      <c r="AA25" s="531" t="e">
        <v>#REF!</v>
      </c>
    </row>
    <row r="26" spans="1:27" s="102" customFormat="1" ht="13" customHeight="1" x14ac:dyDescent="0.25">
      <c r="A26" s="299" t="s">
        <v>110</v>
      </c>
      <c r="B26" s="244"/>
      <c r="C26" s="475"/>
      <c r="D26" s="285"/>
      <c r="E26" s="475"/>
      <c r="F26" s="285"/>
      <c r="G26" s="286"/>
      <c r="H26" s="286"/>
      <c r="I26" s="246"/>
      <c r="J26" s="376"/>
      <c r="K26" s="376"/>
      <c r="L26" s="376"/>
      <c r="M26" s="376"/>
      <c r="N26" s="376"/>
      <c r="O26" s="376"/>
      <c r="P26" s="531" t="e">
        <v>#REF!</v>
      </c>
      <c r="Q26" s="531" t="e">
        <v>#REF!</v>
      </c>
      <c r="R26" s="531" t="e">
        <v>#REF!</v>
      </c>
      <c r="S26" s="531" t="e">
        <v>#REF!</v>
      </c>
      <c r="T26" s="531" t="e">
        <v>#REF!</v>
      </c>
      <c r="U26" s="531" t="e">
        <v>#REF!</v>
      </c>
      <c r="V26" s="531" t="e">
        <v>#REF!</v>
      </c>
      <c r="W26" s="531" t="e">
        <v>#REF!</v>
      </c>
      <c r="X26" s="531" t="e">
        <v>#REF!</v>
      </c>
      <c r="Y26" s="531" t="e">
        <v>#REF!</v>
      </c>
      <c r="Z26" s="531" t="e">
        <v>#REF!</v>
      </c>
      <c r="AA26" s="531" t="e">
        <v>#REF!</v>
      </c>
    </row>
    <row r="27" spans="1:27" s="102" customFormat="1" ht="13" customHeight="1" x14ac:dyDescent="0.25">
      <c r="A27" s="342" t="s">
        <v>97</v>
      </c>
      <c r="B27" s="244"/>
      <c r="C27" s="29" t="e">
        <v>#REF!</v>
      </c>
      <c r="D27" s="19"/>
      <c r="E27" s="29" t="e">
        <v>#REF!</v>
      </c>
      <c r="F27" s="19"/>
      <c r="G27" s="19" t="e">
        <v>#REF!</v>
      </c>
      <c r="H27" s="19"/>
      <c r="I27" s="246"/>
      <c r="J27" s="29" t="e">
        <v>#REF!</v>
      </c>
      <c r="K27" s="19"/>
      <c r="L27" s="29" t="e">
        <v>#REF!</v>
      </c>
      <c r="M27" s="19"/>
      <c r="N27" s="19" t="e">
        <v>#REF!</v>
      </c>
      <c r="O27" s="19"/>
      <c r="P27" s="531" t="e">
        <v>#REF!</v>
      </c>
      <c r="Q27" s="531" t="e">
        <v>#REF!</v>
      </c>
      <c r="R27" s="531" t="e">
        <v>#REF!</v>
      </c>
      <c r="S27" s="531" t="e">
        <v>#REF!</v>
      </c>
      <c r="T27" s="531" t="e">
        <v>#REF!</v>
      </c>
      <c r="U27" s="531" t="e">
        <v>#REF!</v>
      </c>
      <c r="V27" s="531" t="e">
        <v>#REF!</v>
      </c>
      <c r="W27" s="531" t="e">
        <v>#REF!</v>
      </c>
      <c r="X27" s="531" t="e">
        <v>#REF!</v>
      </c>
      <c r="Y27" s="531" t="e">
        <v>#REF!</v>
      </c>
      <c r="Z27" s="531" t="e">
        <v>#REF!</v>
      </c>
      <c r="AA27" s="531" t="e">
        <v>#REF!</v>
      </c>
    </row>
    <row r="28" spans="1:27" s="102" customFormat="1" ht="13" customHeight="1" x14ac:dyDescent="0.25">
      <c r="A28" s="343" t="s">
        <v>99</v>
      </c>
      <c r="B28" s="247"/>
      <c r="C28" s="472" t="e">
        <v>#REF!</v>
      </c>
      <c r="D28" s="186"/>
      <c r="E28" s="472" t="e">
        <v>#REF!</v>
      </c>
      <c r="F28" s="186"/>
      <c r="G28" s="186" t="e">
        <v>#REF!</v>
      </c>
      <c r="H28" s="186"/>
      <c r="I28" s="246"/>
      <c r="J28" s="472" t="e">
        <v>#REF!</v>
      </c>
      <c r="K28" s="186"/>
      <c r="L28" s="472" t="e">
        <v>#REF!</v>
      </c>
      <c r="M28" s="186"/>
      <c r="N28" s="186" t="e">
        <v>#REF!</v>
      </c>
      <c r="O28" s="186"/>
      <c r="P28" s="531" t="e">
        <v>#REF!</v>
      </c>
      <c r="Q28" s="531" t="e">
        <v>#REF!</v>
      </c>
      <c r="R28" s="531" t="e">
        <v>#REF!</v>
      </c>
      <c r="S28" s="531" t="e">
        <v>#REF!</v>
      </c>
      <c r="T28" s="531" t="e">
        <v>#REF!</v>
      </c>
      <c r="U28" s="531" t="e">
        <v>#REF!</v>
      </c>
      <c r="V28" s="531" t="e">
        <v>#REF!</v>
      </c>
      <c r="W28" s="531" t="e">
        <v>#REF!</v>
      </c>
      <c r="X28" s="531" t="e">
        <v>#REF!</v>
      </c>
      <c r="Y28" s="531" t="e">
        <v>#REF!</v>
      </c>
      <c r="Z28" s="531" t="e">
        <v>#REF!</v>
      </c>
      <c r="AA28" s="531" t="e">
        <v>#REF!</v>
      </c>
    </row>
    <row r="29" spans="1:27" s="102" customFormat="1" ht="13" customHeight="1" thickBot="1" x14ac:dyDescent="0.3">
      <c r="A29" s="344" t="s">
        <v>98</v>
      </c>
      <c r="B29" s="256"/>
      <c r="C29" s="473" t="e">
        <v>#REF!</v>
      </c>
      <c r="D29" s="59"/>
      <c r="E29" s="473" t="e">
        <v>#REF!</v>
      </c>
      <c r="F29" s="59"/>
      <c r="G29" s="59" t="e">
        <v>#REF!</v>
      </c>
      <c r="H29" s="19"/>
      <c r="I29" s="246"/>
      <c r="J29" s="473" t="e">
        <v>#REF!</v>
      </c>
      <c r="K29" s="59"/>
      <c r="L29" s="473" t="e">
        <v>#REF!</v>
      </c>
      <c r="M29" s="59"/>
      <c r="N29" s="59" t="e">
        <v>#REF!</v>
      </c>
      <c r="O29" s="19"/>
      <c r="P29" s="531" t="e">
        <v>#REF!</v>
      </c>
      <c r="Q29" s="531" t="e">
        <v>#REF!</v>
      </c>
      <c r="R29" s="531" t="e">
        <v>#REF!</v>
      </c>
      <c r="S29" s="531" t="e">
        <v>#REF!</v>
      </c>
      <c r="T29" s="531" t="e">
        <v>#REF!</v>
      </c>
      <c r="U29" s="531" t="e">
        <v>#REF!</v>
      </c>
      <c r="V29" s="531" t="e">
        <v>#REF!</v>
      </c>
      <c r="W29" s="531" t="e">
        <v>#REF!</v>
      </c>
      <c r="X29" s="531" t="e">
        <v>#REF!</v>
      </c>
      <c r="Y29" s="531" t="e">
        <v>#REF!</v>
      </c>
      <c r="Z29" s="531" t="e">
        <v>#REF!</v>
      </c>
      <c r="AA29" s="531" t="e">
        <v>#REF!</v>
      </c>
    </row>
    <row r="30" spans="1:27" s="164" customFormat="1" ht="11.15" customHeight="1" x14ac:dyDescent="0.25">
      <c r="A30" s="188"/>
      <c r="B30" s="101"/>
      <c r="C30" s="97"/>
      <c r="D30" s="97"/>
      <c r="E30" s="170"/>
      <c r="F30" s="170"/>
      <c r="G30" s="170"/>
      <c r="H30" s="170"/>
      <c r="I30" s="170"/>
      <c r="J30" s="376"/>
      <c r="K30" s="376"/>
      <c r="L30" s="376"/>
      <c r="M30" s="376"/>
      <c r="N30" s="376"/>
      <c r="O30" s="376"/>
      <c r="P30" s="163"/>
      <c r="Q30" s="163"/>
      <c r="R30" s="163"/>
    </row>
    <row r="31" spans="1:27" s="102" customFormat="1" ht="11.15" customHeight="1" x14ac:dyDescent="0.25">
      <c r="A31" s="300"/>
      <c r="B31" s="248"/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</row>
    <row r="32" spans="1:27" s="102" customFormat="1" ht="14.25" customHeight="1" x14ac:dyDescent="0.25">
      <c r="A32" s="636" t="s">
        <v>131</v>
      </c>
      <c r="B32" s="636"/>
      <c r="C32" s="636"/>
      <c r="D32" s="636"/>
      <c r="E32" s="636"/>
      <c r="F32" s="636"/>
      <c r="G32" s="636"/>
      <c r="H32" s="636"/>
      <c r="I32" s="636"/>
      <c r="J32" s="636"/>
      <c r="K32" s="636"/>
      <c r="L32" s="636"/>
      <c r="M32" s="636"/>
      <c r="N32" s="636"/>
      <c r="O32" s="528"/>
    </row>
    <row r="33" spans="1:19" s="102" customFormat="1" ht="11.15" customHeight="1" x14ac:dyDescent="0.25">
      <c r="A33" s="635" t="s">
        <v>118</v>
      </c>
      <c r="B33" s="635"/>
      <c r="C33" s="635"/>
      <c r="D33" s="635"/>
      <c r="E33" s="635"/>
      <c r="F33" s="635"/>
      <c r="G33" s="635"/>
      <c r="H33" s="635"/>
      <c r="I33" s="635"/>
      <c r="J33" s="635"/>
      <c r="K33" s="635"/>
      <c r="L33" s="635"/>
      <c r="M33" s="635"/>
      <c r="N33" s="635"/>
    </row>
    <row r="34" spans="1:19" s="102" customFormat="1" ht="11.15" customHeight="1" x14ac:dyDescent="0.25">
      <c r="A34" s="301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532" t="e">
        <f>+SUM(C10:C12)</f>
        <v>#REF!</v>
      </c>
      <c r="Q34" s="533"/>
      <c r="R34" s="532" t="e">
        <f>+SUM(E10:E12)</f>
        <v>#REF!</v>
      </c>
      <c r="S34" s="534" t="e">
        <f>+P34/R34-1</f>
        <v>#REF!</v>
      </c>
    </row>
    <row r="35" spans="1:19" s="102" customFormat="1" ht="11.15" customHeight="1" x14ac:dyDescent="0.25">
      <c r="A35" s="209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</row>
    <row r="36" spans="1:19" x14ac:dyDescent="0.25">
      <c r="B36" s="62"/>
      <c r="F36" s="62"/>
      <c r="J36" s="241"/>
      <c r="K36" s="147"/>
      <c r="L36" s="63"/>
    </row>
    <row r="37" spans="1:19" x14ac:dyDescent="0.25">
      <c r="B37" s="62"/>
      <c r="F37" s="62"/>
      <c r="M37" s="242"/>
      <c r="N37" s="242"/>
      <c r="O37" s="242"/>
    </row>
  </sheetData>
  <mergeCells count="7">
    <mergeCell ref="A1:N1"/>
    <mergeCell ref="A2:N2"/>
    <mergeCell ref="A33:N33"/>
    <mergeCell ref="A3:O3"/>
    <mergeCell ref="A32:N32"/>
    <mergeCell ref="J5:N5"/>
    <mergeCell ref="C5:G5"/>
  </mergeCells>
  <printOptions horizontalCentered="1"/>
  <pageMargins left="0.43307086614173229" right="0.31496062992125984" top="0.78740157480314965" bottom="0.23622047244094491" header="0" footer="0"/>
  <pageSetup scale="44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showGridLines="0" zoomScaleNormal="100" zoomScaleSheetLayoutView="110" workbookViewId="0">
      <selection sqref="A1:N1"/>
    </sheetView>
  </sheetViews>
  <sheetFormatPr defaultColWidth="9.81640625" defaultRowHeight="10.5" x14ac:dyDescent="0.25"/>
  <cols>
    <col min="1" max="1" width="42.7265625" style="1" customWidth="1"/>
    <col min="2" max="2" width="1.7265625" style="63" customWidth="1"/>
    <col min="3" max="5" width="7.7265625" style="62" customWidth="1"/>
    <col min="6" max="6" width="7.7265625" style="63" customWidth="1"/>
    <col min="7" max="7" width="7.7265625" style="62" customWidth="1"/>
    <col min="8" max="8" width="6.54296875" style="62" bestFit="1" customWidth="1"/>
    <col min="9" max="9" width="2.7265625" style="62" customWidth="1"/>
    <col min="10" max="11" width="7.7265625" style="62" customWidth="1"/>
    <col min="12" max="12" width="7.54296875" style="62" customWidth="1"/>
    <col min="13" max="15" width="7.7265625" style="62" customWidth="1"/>
    <col min="16" max="16384" width="9.81640625" style="612"/>
  </cols>
  <sheetData>
    <row r="1" spans="1:18" s="163" customFormat="1" ht="13" x14ac:dyDescent="0.25">
      <c r="A1" s="624" t="s">
        <v>134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562"/>
    </row>
    <row r="2" spans="1:18" s="163" customFormat="1" ht="11.15" customHeight="1" x14ac:dyDescent="0.25">
      <c r="A2" s="625" t="s">
        <v>18</v>
      </c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563"/>
    </row>
    <row r="3" spans="1:18" s="163" customFormat="1" ht="11.15" customHeight="1" x14ac:dyDescent="0.25">
      <c r="A3" s="626" t="s">
        <v>19</v>
      </c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</row>
    <row r="4" spans="1:18" s="163" customFormat="1" ht="11.15" customHeight="1" x14ac:dyDescent="0.25">
      <c r="A4" s="287"/>
      <c r="B4" s="145"/>
      <c r="C4" s="144"/>
      <c r="D4" s="144"/>
      <c r="E4" s="144"/>
      <c r="F4" s="145"/>
      <c r="G4" s="144"/>
      <c r="H4" s="144"/>
      <c r="I4" s="145"/>
      <c r="J4" s="146"/>
      <c r="K4" s="146"/>
      <c r="L4" s="61"/>
      <c r="M4" s="102"/>
      <c r="N4" s="102"/>
      <c r="O4" s="102"/>
    </row>
    <row r="5" spans="1:18" s="163" customFormat="1" ht="15" customHeight="1" x14ac:dyDescent="0.25">
      <c r="A5" s="287"/>
      <c r="B5" s="145"/>
      <c r="C5" s="628" t="s">
        <v>153</v>
      </c>
      <c r="D5" s="628"/>
      <c r="E5" s="628"/>
      <c r="F5" s="628"/>
      <c r="G5" s="628"/>
      <c r="H5" s="591"/>
      <c r="I5" s="145"/>
      <c r="J5" s="628" t="s">
        <v>154</v>
      </c>
      <c r="K5" s="628"/>
      <c r="L5" s="628"/>
      <c r="M5" s="628"/>
      <c r="N5" s="628"/>
      <c r="O5" s="591"/>
      <c r="Q5" s="618"/>
      <c r="R5" s="617"/>
    </row>
    <row r="6" spans="1:18" s="611" customFormat="1" ht="15" customHeight="1" x14ac:dyDescent="0.25">
      <c r="A6" s="288"/>
      <c r="B6" s="251"/>
      <c r="C6" s="39" t="s">
        <v>141</v>
      </c>
      <c r="D6" s="39" t="s">
        <v>13</v>
      </c>
      <c r="E6" s="39" t="s">
        <v>142</v>
      </c>
      <c r="F6" s="39" t="s">
        <v>13</v>
      </c>
      <c r="G6" s="39" t="s">
        <v>64</v>
      </c>
      <c r="H6" s="150" t="s">
        <v>143</v>
      </c>
      <c r="I6" s="149"/>
      <c r="J6" s="39" t="s">
        <v>141</v>
      </c>
      <c r="K6" s="39" t="s">
        <v>13</v>
      </c>
      <c r="L6" s="39" t="s">
        <v>142</v>
      </c>
      <c r="M6" s="39" t="s">
        <v>13</v>
      </c>
      <c r="N6" s="39" t="s">
        <v>64</v>
      </c>
      <c r="O6" s="150" t="s">
        <v>143</v>
      </c>
    </row>
    <row r="7" spans="1:18" s="163" customFormat="1" ht="13" customHeight="1" x14ac:dyDescent="0.25">
      <c r="A7" s="15" t="s">
        <v>6</v>
      </c>
      <c r="B7" s="158"/>
      <c r="C7" s="457">
        <v>43357</v>
      </c>
      <c r="D7" s="16">
        <v>100</v>
      </c>
      <c r="E7" s="457">
        <v>39043</v>
      </c>
      <c r="F7" s="16">
        <v>100</v>
      </c>
      <c r="G7" s="16">
        <v>11.049355838434538</v>
      </c>
      <c r="H7" s="16">
        <v>10.030056206276882</v>
      </c>
      <c r="I7" s="96"/>
      <c r="J7" s="457">
        <v>167458</v>
      </c>
      <c r="K7" s="16">
        <v>100</v>
      </c>
      <c r="L7" s="457">
        <v>149833</v>
      </c>
      <c r="M7" s="16">
        <v>100</v>
      </c>
      <c r="N7" s="16">
        <v>11.763096247155168</v>
      </c>
      <c r="O7" s="16">
        <v>11.351245786330333</v>
      </c>
      <c r="Q7" s="616"/>
      <c r="R7" s="617"/>
    </row>
    <row r="8" spans="1:18" s="163" customFormat="1" ht="13" customHeight="1" x14ac:dyDescent="0.25">
      <c r="A8" s="289" t="s">
        <v>7</v>
      </c>
      <c r="B8" s="158"/>
      <c r="C8" s="460">
        <v>24446</v>
      </c>
      <c r="D8" s="46">
        <v>56.4</v>
      </c>
      <c r="E8" s="460">
        <v>23206</v>
      </c>
      <c r="F8" s="46">
        <v>59.4</v>
      </c>
      <c r="G8" s="46">
        <v>5.3434456606050063</v>
      </c>
      <c r="H8" s="18"/>
      <c r="I8" s="96"/>
      <c r="J8" s="460">
        <v>101929</v>
      </c>
      <c r="K8" s="46">
        <v>60.9</v>
      </c>
      <c r="L8" s="460">
        <v>93706</v>
      </c>
      <c r="M8" s="46">
        <v>62.5</v>
      </c>
      <c r="N8" s="46">
        <v>8.7753185495059061</v>
      </c>
      <c r="O8" s="18"/>
    </row>
    <row r="9" spans="1:18" s="163" customFormat="1" ht="13" customHeight="1" x14ac:dyDescent="0.25">
      <c r="A9" s="290" t="s">
        <v>8</v>
      </c>
      <c r="B9" s="158"/>
      <c r="C9" s="461">
        <v>18911</v>
      </c>
      <c r="D9" s="48">
        <v>43.6</v>
      </c>
      <c r="E9" s="461">
        <v>15837</v>
      </c>
      <c r="F9" s="48">
        <v>40.6</v>
      </c>
      <c r="G9" s="48">
        <v>19.410241838732077</v>
      </c>
      <c r="H9" s="529"/>
      <c r="I9" s="96"/>
      <c r="J9" s="461">
        <v>65529</v>
      </c>
      <c r="K9" s="48">
        <v>39.1</v>
      </c>
      <c r="L9" s="461">
        <v>56127</v>
      </c>
      <c r="M9" s="48">
        <v>37.5</v>
      </c>
      <c r="N9" s="48">
        <v>16.751296167619856</v>
      </c>
      <c r="O9" s="529"/>
    </row>
    <row r="10" spans="1:18" s="163" customFormat="1" ht="13" customHeight="1" x14ac:dyDescent="0.25">
      <c r="A10" s="291" t="s">
        <v>16</v>
      </c>
      <c r="B10" s="156"/>
      <c r="C10" s="458">
        <v>810</v>
      </c>
      <c r="D10" s="19">
        <v>1.9</v>
      </c>
      <c r="E10" s="458">
        <v>762</v>
      </c>
      <c r="F10" s="19">
        <v>2</v>
      </c>
      <c r="G10" s="19">
        <v>6.2992125984252079</v>
      </c>
      <c r="H10" s="19"/>
      <c r="I10" s="96"/>
      <c r="J10" s="458">
        <v>3587</v>
      </c>
      <c r="K10" s="19">
        <v>2.1</v>
      </c>
      <c r="L10" s="458">
        <v>2983</v>
      </c>
      <c r="M10" s="19">
        <v>2</v>
      </c>
      <c r="N10" s="19">
        <v>20.248072410325179</v>
      </c>
      <c r="O10" s="19"/>
    </row>
    <row r="11" spans="1:18" s="163" customFormat="1" ht="13" customHeight="1" x14ac:dyDescent="0.25">
      <c r="A11" s="26" t="s">
        <v>17</v>
      </c>
      <c r="B11" s="156"/>
      <c r="C11" s="457">
        <v>13130</v>
      </c>
      <c r="D11" s="17">
        <v>30.3</v>
      </c>
      <c r="E11" s="457">
        <v>10628</v>
      </c>
      <c r="F11" s="17">
        <v>27.2</v>
      </c>
      <c r="G11" s="17">
        <v>23.541588257433197</v>
      </c>
      <c r="H11" s="16"/>
      <c r="I11" s="96"/>
      <c r="J11" s="457">
        <v>47589</v>
      </c>
      <c r="K11" s="17">
        <v>28.400000000000002</v>
      </c>
      <c r="L11" s="457">
        <v>40289</v>
      </c>
      <c r="M11" s="17">
        <v>27</v>
      </c>
      <c r="N11" s="17">
        <v>18.119089577800395</v>
      </c>
      <c r="O11" s="16"/>
    </row>
    <row r="12" spans="1:18" s="163" customFormat="1" ht="13" customHeight="1" x14ac:dyDescent="0.25">
      <c r="A12" s="289" t="s">
        <v>70</v>
      </c>
      <c r="B12" s="158"/>
      <c r="C12" s="460">
        <v>63</v>
      </c>
      <c r="D12" s="46">
        <v>0.1</v>
      </c>
      <c r="E12" s="460">
        <v>30</v>
      </c>
      <c r="F12" s="46">
        <v>0.1</v>
      </c>
      <c r="G12" s="46">
        <v>110.00000000000001</v>
      </c>
      <c r="H12" s="18"/>
      <c r="I12" s="96"/>
      <c r="J12" s="460">
        <v>276</v>
      </c>
      <c r="K12" s="46">
        <v>0.2</v>
      </c>
      <c r="L12" s="460">
        <v>219</v>
      </c>
      <c r="M12" s="46">
        <v>0.1</v>
      </c>
      <c r="N12" s="46">
        <v>26.027397260273965</v>
      </c>
      <c r="O12" s="18"/>
    </row>
    <row r="13" spans="1:18" s="163" customFormat="1" ht="13" customHeight="1" x14ac:dyDescent="0.25">
      <c r="A13" s="292" t="s">
        <v>41</v>
      </c>
      <c r="B13" s="165"/>
      <c r="C13" s="469">
        <v>4908</v>
      </c>
      <c r="D13" s="48">
        <v>11.3</v>
      </c>
      <c r="E13" s="469">
        <v>4417</v>
      </c>
      <c r="F13" s="48">
        <v>11.3</v>
      </c>
      <c r="G13" s="48">
        <v>11.116142177948829</v>
      </c>
      <c r="H13" s="48">
        <v>6.3827484718134597</v>
      </c>
      <c r="I13" s="249"/>
      <c r="J13" s="469">
        <v>14077</v>
      </c>
      <c r="K13" s="48">
        <v>8.4</v>
      </c>
      <c r="L13" s="469">
        <v>12636</v>
      </c>
      <c r="M13" s="48">
        <v>8.4</v>
      </c>
      <c r="N13" s="48">
        <v>11.403925292814176</v>
      </c>
      <c r="O13" s="48">
        <v>8.9277223805001462</v>
      </c>
    </row>
    <row r="14" spans="1:18" s="163" customFormat="1" ht="13" customHeight="1" x14ac:dyDescent="0.25">
      <c r="A14" s="293" t="s">
        <v>14</v>
      </c>
      <c r="B14" s="101"/>
      <c r="C14" s="458">
        <v>1295</v>
      </c>
      <c r="D14" s="19">
        <v>3</v>
      </c>
      <c r="E14" s="458">
        <v>1072</v>
      </c>
      <c r="F14" s="19">
        <v>2.7</v>
      </c>
      <c r="G14" s="19">
        <v>20.802238805970141</v>
      </c>
      <c r="H14" s="19"/>
      <c r="I14" s="249"/>
      <c r="J14" s="458">
        <v>4817</v>
      </c>
      <c r="K14" s="19">
        <v>2.9</v>
      </c>
      <c r="L14" s="458">
        <v>4028</v>
      </c>
      <c r="M14" s="19">
        <v>2.7</v>
      </c>
      <c r="N14" s="19">
        <v>19.587884806355515</v>
      </c>
      <c r="O14" s="19"/>
    </row>
    <row r="15" spans="1:18" s="163" customFormat="1" ht="13" customHeight="1" x14ac:dyDescent="0.25">
      <c r="A15" s="294" t="s">
        <v>59</v>
      </c>
      <c r="B15" s="158"/>
      <c r="C15" s="474">
        <v>154</v>
      </c>
      <c r="D15" s="43">
        <v>0.39999999999999858</v>
      </c>
      <c r="E15" s="474">
        <v>84</v>
      </c>
      <c r="F15" s="43">
        <v>0.29999999999999982</v>
      </c>
      <c r="G15" s="43">
        <v>83.333333333333329</v>
      </c>
      <c r="H15" s="530"/>
      <c r="I15" s="249"/>
      <c r="J15" s="474">
        <v>521</v>
      </c>
      <c r="K15" s="43">
        <v>0.29999999999999938</v>
      </c>
      <c r="L15" s="474">
        <v>401</v>
      </c>
      <c r="M15" s="43">
        <v>0.29999999999999982</v>
      </c>
      <c r="N15" s="43">
        <v>29.925187032418954</v>
      </c>
      <c r="O15" s="530"/>
    </row>
    <row r="16" spans="1:18" s="163" customFormat="1" ht="13" customHeight="1" x14ac:dyDescent="0.25">
      <c r="A16" s="295" t="s">
        <v>71</v>
      </c>
      <c r="B16" s="158"/>
      <c r="C16" s="458">
        <v>6357</v>
      </c>
      <c r="D16" s="19">
        <v>14.7</v>
      </c>
      <c r="E16" s="458">
        <v>5573</v>
      </c>
      <c r="F16" s="19">
        <v>14.3</v>
      </c>
      <c r="G16" s="19">
        <v>14.067827023147327</v>
      </c>
      <c r="H16" s="19">
        <v>9.3560559842095881</v>
      </c>
      <c r="I16" s="96"/>
      <c r="J16" s="458">
        <v>19415</v>
      </c>
      <c r="K16" s="19">
        <v>11.6</v>
      </c>
      <c r="L16" s="458">
        <v>17065</v>
      </c>
      <c r="M16" s="19">
        <v>11.4</v>
      </c>
      <c r="N16" s="19">
        <v>13.770876062115445</v>
      </c>
      <c r="O16" s="19">
        <v>11.256630530325218</v>
      </c>
    </row>
    <row r="17" spans="1:18" s="163" customFormat="1" ht="13" customHeight="1" thickBot="1" x14ac:dyDescent="0.3">
      <c r="A17" s="296" t="s">
        <v>15</v>
      </c>
      <c r="B17" s="240"/>
      <c r="C17" s="465">
        <v>2916.7457715484234</v>
      </c>
      <c r="D17" s="269">
        <v>0</v>
      </c>
      <c r="E17" s="465">
        <v>2639.4923891239632</v>
      </c>
      <c r="F17" s="365">
        <v>0</v>
      </c>
      <c r="G17" s="196">
        <v>10.504041745560011</v>
      </c>
      <c r="H17" s="270"/>
      <c r="I17" s="243"/>
      <c r="J17" s="465">
        <v>9441.4437715484237</v>
      </c>
      <c r="K17" s="269">
        <v>0</v>
      </c>
      <c r="L17" s="465">
        <v>8396.0767794913008</v>
      </c>
      <c r="M17" s="365">
        <v>0</v>
      </c>
      <c r="N17" s="196">
        <v>12.450660225149335</v>
      </c>
      <c r="O17" s="270"/>
      <c r="R17" s="617"/>
    </row>
    <row r="18" spans="1:18" s="163" customFormat="1" ht="11.15" customHeight="1" x14ac:dyDescent="0.25">
      <c r="A18" s="297"/>
      <c r="B18" s="158"/>
      <c r="C18" s="271"/>
      <c r="D18" s="35"/>
      <c r="E18" s="271"/>
      <c r="F18" s="36"/>
      <c r="G18" s="272"/>
      <c r="H18" s="272"/>
      <c r="I18" s="158"/>
      <c r="J18" s="260"/>
      <c r="K18" s="227"/>
      <c r="L18" s="260"/>
      <c r="M18" s="261"/>
      <c r="N18" s="262"/>
      <c r="O18" s="262"/>
    </row>
    <row r="19" spans="1:18" s="163" customFormat="1" ht="15" customHeight="1" x14ac:dyDescent="0.25">
      <c r="A19" s="255" t="s">
        <v>50</v>
      </c>
      <c r="B19" s="60"/>
      <c r="C19" s="258"/>
      <c r="D19" s="258"/>
      <c r="E19" s="258"/>
      <c r="F19" s="234"/>
      <c r="G19" s="234"/>
      <c r="H19" s="234"/>
      <c r="I19" s="169"/>
      <c r="J19" s="263"/>
      <c r="K19" s="263"/>
      <c r="L19" s="264"/>
      <c r="M19" s="265"/>
      <c r="N19" s="265"/>
      <c r="O19" s="584"/>
    </row>
    <row r="20" spans="1:18" s="163" customFormat="1" ht="13" customHeight="1" x14ac:dyDescent="0.25">
      <c r="A20" s="354" t="s">
        <v>51</v>
      </c>
      <c r="B20" s="244"/>
      <c r="C20" s="513">
        <v>0</v>
      </c>
      <c r="D20" s="514"/>
      <c r="E20" s="513"/>
      <c r="F20" s="515"/>
      <c r="G20" s="516"/>
      <c r="H20" s="516"/>
      <c r="I20" s="246"/>
      <c r="J20" s="277">
        <v>17999</v>
      </c>
      <c r="K20" s="318"/>
      <c r="L20" s="277">
        <v>16577</v>
      </c>
      <c r="M20" s="319"/>
      <c r="N20" s="279">
        <v>8.5781504494178762</v>
      </c>
      <c r="O20" s="585"/>
    </row>
    <row r="21" spans="1:18" s="163" customFormat="1" ht="13" customHeight="1" x14ac:dyDescent="0.25">
      <c r="A21" s="298" t="s">
        <v>66</v>
      </c>
      <c r="B21" s="247"/>
      <c r="C21" s="375"/>
      <c r="D21" s="275"/>
      <c r="E21" s="375"/>
      <c r="F21" s="275"/>
      <c r="G21" s="276"/>
      <c r="H21" s="276"/>
      <c r="J21" s="376"/>
      <c r="K21" s="376"/>
      <c r="L21" s="376"/>
      <c r="M21" s="376"/>
      <c r="N21" s="376"/>
      <c r="O21" s="586"/>
    </row>
    <row r="22" spans="1:18" s="163" customFormat="1" ht="13" customHeight="1" x14ac:dyDescent="0.25">
      <c r="A22" s="342" t="s">
        <v>79</v>
      </c>
      <c r="B22" s="247"/>
      <c r="C22" s="277">
        <v>521</v>
      </c>
      <c r="D22" s="205"/>
      <c r="E22" s="277">
        <v>529</v>
      </c>
      <c r="F22" s="278"/>
      <c r="G22" s="279">
        <v>-1.5122873345935761</v>
      </c>
      <c r="H22" s="281"/>
      <c r="J22" s="482"/>
      <c r="K22" s="275"/>
      <c r="L22" s="482"/>
      <c r="M22" s="275"/>
      <c r="N22" s="281"/>
      <c r="O22" s="281"/>
    </row>
    <row r="23" spans="1:18" s="163" customFormat="1" x14ac:dyDescent="0.25">
      <c r="A23" s="343" t="s">
        <v>77</v>
      </c>
      <c r="B23" s="247"/>
      <c r="C23" s="482">
        <v>1422</v>
      </c>
      <c r="D23" s="283"/>
      <c r="E23" s="482">
        <v>1303</v>
      </c>
      <c r="F23" s="283"/>
      <c r="G23" s="281">
        <v>9.1327705295471961</v>
      </c>
      <c r="H23" s="281"/>
      <c r="J23" s="470"/>
      <c r="K23" s="280"/>
      <c r="L23" s="470"/>
      <c r="M23" s="280"/>
      <c r="N23" s="281"/>
      <c r="O23" s="281"/>
    </row>
    <row r="24" spans="1:18" s="163" customFormat="1" ht="13" customHeight="1" x14ac:dyDescent="0.25">
      <c r="A24" s="298"/>
      <c r="B24" s="247"/>
      <c r="C24" s="470"/>
      <c r="D24" s="283"/>
      <c r="E24" s="470"/>
      <c r="F24" s="284"/>
      <c r="G24" s="186"/>
      <c r="H24" s="186"/>
      <c r="I24" s="246"/>
      <c r="J24" s="376"/>
      <c r="K24" s="376"/>
      <c r="L24" s="376"/>
      <c r="M24" s="376"/>
      <c r="N24" s="376"/>
      <c r="O24" s="586"/>
    </row>
    <row r="25" spans="1:18" s="163" customFormat="1" ht="13" customHeight="1" x14ac:dyDescent="0.25">
      <c r="A25" s="299" t="s">
        <v>110</v>
      </c>
      <c r="B25" s="244"/>
      <c r="C25" s="475"/>
      <c r="D25" s="285"/>
      <c r="E25" s="475"/>
      <c r="F25" s="285"/>
      <c r="G25" s="286"/>
      <c r="H25" s="286"/>
      <c r="I25" s="246"/>
      <c r="J25" s="376"/>
      <c r="K25" s="376"/>
      <c r="L25" s="376"/>
      <c r="M25" s="376"/>
      <c r="N25" s="376"/>
      <c r="O25" s="586"/>
    </row>
    <row r="26" spans="1:18" s="163" customFormat="1" ht="13" customHeight="1" x14ac:dyDescent="0.25">
      <c r="A26" s="342" t="s">
        <v>97</v>
      </c>
      <c r="B26" s="244"/>
      <c r="C26" s="29">
        <v>778.31082974200922</v>
      </c>
      <c r="D26" s="19"/>
      <c r="E26" s="29">
        <v>744.66263569977798</v>
      </c>
      <c r="F26" s="19"/>
      <c r="G26" s="19">
        <v>4.5185822987628743</v>
      </c>
      <c r="H26" s="186"/>
      <c r="I26" s="285"/>
      <c r="J26" s="29">
        <v>780.26871773168443</v>
      </c>
      <c r="K26" s="19"/>
      <c r="L26" s="29">
        <v>741.37136355069629</v>
      </c>
      <c r="M26" s="19"/>
      <c r="N26" s="19">
        <v>5.2466761050352195</v>
      </c>
      <c r="O26" s="186"/>
    </row>
    <row r="27" spans="1:18" s="163" customFormat="1" ht="13" customHeight="1" x14ac:dyDescent="0.25">
      <c r="A27" s="343" t="s">
        <v>99</v>
      </c>
      <c r="B27" s="247"/>
      <c r="C27" s="472">
        <v>22.471157028178244</v>
      </c>
      <c r="D27" s="186"/>
      <c r="E27" s="472">
        <v>22.369606733289643</v>
      </c>
      <c r="F27" s="186"/>
      <c r="G27" s="186">
        <v>0.45396549031626598</v>
      </c>
      <c r="H27" s="186"/>
      <c r="I27" s="285"/>
      <c r="J27" s="472">
        <v>22.908581205803173</v>
      </c>
      <c r="K27" s="186"/>
      <c r="L27" s="472">
        <v>22.557778567612882</v>
      </c>
      <c r="M27" s="186"/>
      <c r="N27" s="186">
        <v>1.555129363198704</v>
      </c>
      <c r="O27" s="186"/>
    </row>
    <row r="28" spans="1:18" s="163" customFormat="1" ht="13" customHeight="1" thickBot="1" x14ac:dyDescent="0.3">
      <c r="A28" s="344" t="s">
        <v>98</v>
      </c>
      <c r="B28" s="256"/>
      <c r="C28" s="473">
        <v>34.635992653428026</v>
      </c>
      <c r="D28" s="59"/>
      <c r="E28" s="473">
        <v>33.28903563564208</v>
      </c>
      <c r="F28" s="59"/>
      <c r="G28" s="59">
        <v>4.0462482377944919</v>
      </c>
      <c r="H28" s="186"/>
      <c r="I28" s="285"/>
      <c r="J28" s="473">
        <v>34.060106591587072</v>
      </c>
      <c r="K28" s="59"/>
      <c r="L28" s="473">
        <v>32.865442017199037</v>
      </c>
      <c r="M28" s="59"/>
      <c r="N28" s="59">
        <v>3.6350175170711152</v>
      </c>
      <c r="O28" s="186"/>
    </row>
    <row r="29" spans="1:18" s="163" customFormat="1" ht="11.15" customHeight="1" x14ac:dyDescent="0.25">
      <c r="A29" s="188"/>
      <c r="B29" s="101"/>
      <c r="C29" s="97"/>
      <c r="D29" s="97"/>
      <c r="E29" s="170"/>
      <c r="F29" s="170"/>
      <c r="G29" s="170"/>
      <c r="H29" s="170"/>
      <c r="I29" s="170"/>
      <c r="J29" s="376"/>
      <c r="K29" s="376"/>
      <c r="L29" s="376"/>
      <c r="M29" s="376"/>
      <c r="N29" s="376"/>
      <c r="O29" s="586"/>
    </row>
    <row r="30" spans="1:18" s="163" customFormat="1" ht="11.15" customHeight="1" x14ac:dyDescent="0.25">
      <c r="A30" s="300"/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</row>
    <row r="31" spans="1:18" s="163" customFormat="1" ht="11.15" customHeight="1" x14ac:dyDescent="0.25">
      <c r="A31" s="637" t="s">
        <v>149</v>
      </c>
      <c r="B31" s="637"/>
      <c r="C31" s="637"/>
      <c r="D31" s="637"/>
      <c r="E31" s="637"/>
      <c r="F31" s="637"/>
      <c r="G31" s="637"/>
      <c r="H31" s="637"/>
      <c r="I31" s="637"/>
      <c r="J31" s="637"/>
      <c r="K31" s="637"/>
      <c r="L31" s="637"/>
      <c r="M31" s="637"/>
      <c r="N31" s="637"/>
      <c r="O31" s="248"/>
    </row>
    <row r="32" spans="1:18" s="163" customFormat="1" ht="10.5" customHeight="1" x14ac:dyDescent="0.25">
      <c r="A32" s="636" t="s">
        <v>144</v>
      </c>
      <c r="B32" s="636"/>
      <c r="C32" s="636"/>
      <c r="D32" s="636"/>
      <c r="E32" s="636"/>
      <c r="F32" s="636"/>
      <c r="G32" s="636"/>
      <c r="H32" s="636"/>
      <c r="I32" s="636"/>
      <c r="J32" s="636"/>
      <c r="K32" s="636"/>
      <c r="L32" s="636"/>
      <c r="M32" s="636"/>
      <c r="N32" s="636"/>
      <c r="O32" s="564"/>
    </row>
    <row r="33" spans="1:15" s="163" customFormat="1" ht="11.15" customHeight="1" x14ac:dyDescent="0.25">
      <c r="A33" s="635" t="s">
        <v>118</v>
      </c>
      <c r="B33" s="635"/>
      <c r="C33" s="635"/>
      <c r="D33" s="635"/>
      <c r="E33" s="635"/>
      <c r="F33" s="635"/>
      <c r="G33" s="635"/>
      <c r="H33" s="635"/>
      <c r="I33" s="635"/>
      <c r="J33" s="635"/>
      <c r="K33" s="635"/>
      <c r="L33" s="635"/>
      <c r="M33" s="635"/>
      <c r="N33" s="635"/>
      <c r="O33" s="102"/>
    </row>
    <row r="34" spans="1:15" s="163" customFormat="1" ht="11.15" customHeight="1" x14ac:dyDescent="0.25">
      <c r="A34" s="301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</row>
    <row r="35" spans="1:15" s="163" customFormat="1" ht="11.15" customHeight="1" x14ac:dyDescent="0.25">
      <c r="A35" s="209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</row>
    <row r="36" spans="1:15" x14ac:dyDescent="0.25">
      <c r="B36" s="62"/>
      <c r="F36" s="62"/>
      <c r="J36" s="241"/>
      <c r="K36" s="147"/>
      <c r="L36" s="63"/>
    </row>
    <row r="37" spans="1:15" x14ac:dyDescent="0.25">
      <c r="B37" s="62"/>
      <c r="F37" s="62"/>
      <c r="M37" s="242"/>
      <c r="N37" s="242"/>
      <c r="O37" s="242"/>
    </row>
  </sheetData>
  <mergeCells count="8">
    <mergeCell ref="A33:N33"/>
    <mergeCell ref="A1:N1"/>
    <mergeCell ref="A2:N2"/>
    <mergeCell ref="A3:O3"/>
    <mergeCell ref="C5:G5"/>
    <mergeCell ref="J5:N5"/>
    <mergeCell ref="A32:N32"/>
    <mergeCell ref="A31:N31"/>
  </mergeCells>
  <printOptions horizontalCentered="1"/>
  <pageMargins left="0.43307086614173229" right="0.31496062992125984" top="0.78740157480314965" bottom="0.23622047244094491" header="0" footer="0"/>
  <pageSetup scale="44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showGridLines="0" zoomScaleNormal="100" zoomScaleSheetLayoutView="100" workbookViewId="0">
      <selection sqref="A1:M1"/>
    </sheetView>
  </sheetViews>
  <sheetFormatPr defaultColWidth="9.81640625" defaultRowHeight="10.5" x14ac:dyDescent="0.25"/>
  <cols>
    <col min="1" max="1" width="42.7265625" style="305" customWidth="1"/>
    <col min="2" max="2" width="1.7265625" style="613" customWidth="1"/>
    <col min="3" max="5" width="7.7265625" style="614" customWidth="1"/>
    <col min="6" max="7" width="7.7265625" style="615" customWidth="1"/>
    <col min="8" max="8" width="2.7265625" style="454" customWidth="1"/>
    <col min="9" max="13" width="7.7265625" style="614" customWidth="1"/>
    <col min="14" max="16384" width="9.81640625" style="305"/>
  </cols>
  <sheetData>
    <row r="1" spans="1:16" s="75" customFormat="1" ht="11.15" customHeight="1" x14ac:dyDescent="0.25">
      <c r="A1" s="624" t="s">
        <v>121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</row>
    <row r="2" spans="1:16" s="75" customFormat="1" ht="11.15" customHeight="1" x14ac:dyDescent="0.25">
      <c r="A2" s="624" t="s">
        <v>18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</row>
    <row r="3" spans="1:16" s="75" customFormat="1" ht="11.15" customHeight="1" x14ac:dyDescent="0.25">
      <c r="A3" s="626" t="s">
        <v>19</v>
      </c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</row>
    <row r="4" spans="1:16" s="75" customFormat="1" ht="11.15" customHeight="1" x14ac:dyDescent="0.25">
      <c r="A4" s="334"/>
      <c r="B4" s="303"/>
      <c r="C4" s="312"/>
      <c r="D4" s="312"/>
      <c r="E4" s="312"/>
      <c r="F4" s="312"/>
      <c r="G4" s="312"/>
      <c r="H4" s="303"/>
      <c r="I4" s="323"/>
      <c r="J4" s="323"/>
      <c r="K4" s="323"/>
      <c r="L4" s="323"/>
      <c r="M4" s="322"/>
    </row>
    <row r="5" spans="1:16" s="329" customFormat="1" ht="15" customHeight="1" x14ac:dyDescent="0.25">
      <c r="A5" s="11"/>
      <c r="B5" s="328"/>
      <c r="C5" s="639" t="s">
        <v>153</v>
      </c>
      <c r="D5" s="639"/>
      <c r="E5" s="639"/>
      <c r="F5" s="639"/>
      <c r="G5" s="639"/>
      <c r="H5" s="449"/>
      <c r="I5" s="628" t="s">
        <v>154</v>
      </c>
      <c r="J5" s="628"/>
      <c r="K5" s="628"/>
      <c r="L5" s="628"/>
      <c r="M5" s="628"/>
    </row>
    <row r="6" spans="1:16" s="308" customFormat="1" ht="15" customHeight="1" x14ac:dyDescent="0.25">
      <c r="A6" s="335"/>
      <c r="B6" s="254"/>
      <c r="C6" s="39">
        <v>2018</v>
      </c>
      <c r="D6" s="39" t="s">
        <v>13</v>
      </c>
      <c r="E6" s="39">
        <v>2017</v>
      </c>
      <c r="F6" s="39" t="s">
        <v>13</v>
      </c>
      <c r="G6" s="310" t="s">
        <v>64</v>
      </c>
      <c r="H6" s="450"/>
      <c r="I6" s="39">
        <v>2018</v>
      </c>
      <c r="J6" s="39" t="s">
        <v>13</v>
      </c>
      <c r="K6" s="39">
        <v>2017</v>
      </c>
      <c r="L6" s="39" t="s">
        <v>13</v>
      </c>
      <c r="M6" s="310" t="s">
        <v>64</v>
      </c>
      <c r="O6" s="620"/>
      <c r="P6" s="621"/>
    </row>
    <row r="7" spans="1:16" s="75" customFormat="1" ht="13" customHeight="1" x14ac:dyDescent="0.25">
      <c r="A7" s="22" t="s">
        <v>6</v>
      </c>
      <c r="B7" s="158"/>
      <c r="C7" s="476">
        <v>13343</v>
      </c>
      <c r="D7" s="440">
        <v>100</v>
      </c>
      <c r="E7" s="476">
        <v>12571</v>
      </c>
      <c r="F7" s="440">
        <v>100</v>
      </c>
      <c r="G7" s="440">
        <v>6.1411184472197844</v>
      </c>
      <c r="H7" s="173"/>
      <c r="I7" s="476">
        <v>51739</v>
      </c>
      <c r="J7" s="440">
        <v>100</v>
      </c>
      <c r="K7" s="476">
        <v>47421</v>
      </c>
      <c r="L7" s="440">
        <v>100</v>
      </c>
      <c r="M7" s="440">
        <v>9.1056704835410507</v>
      </c>
      <c r="P7" s="619"/>
    </row>
    <row r="8" spans="1:16" s="75" customFormat="1" ht="13" customHeight="1" x14ac:dyDescent="0.25">
      <c r="A8" s="336" t="s">
        <v>7</v>
      </c>
      <c r="B8" s="158"/>
      <c r="C8" s="477">
        <v>9080</v>
      </c>
      <c r="D8" s="441">
        <v>68.099999999999994</v>
      </c>
      <c r="E8" s="477">
        <v>8522</v>
      </c>
      <c r="F8" s="441">
        <v>67.8</v>
      </c>
      <c r="G8" s="441">
        <v>6.5477587420793348</v>
      </c>
      <c r="H8" s="245"/>
      <c r="I8" s="477">
        <v>35874</v>
      </c>
      <c r="J8" s="441">
        <v>69.3</v>
      </c>
      <c r="K8" s="477">
        <v>33208</v>
      </c>
      <c r="L8" s="441">
        <v>70</v>
      </c>
      <c r="M8" s="441">
        <v>8.0281859792820995</v>
      </c>
    </row>
    <row r="9" spans="1:16" s="75" customFormat="1" ht="13" customHeight="1" x14ac:dyDescent="0.25">
      <c r="A9" s="337" t="s">
        <v>8</v>
      </c>
      <c r="B9" s="158"/>
      <c r="C9" s="478">
        <v>4263</v>
      </c>
      <c r="D9" s="442">
        <v>31.9</v>
      </c>
      <c r="E9" s="478">
        <v>4049</v>
      </c>
      <c r="F9" s="442">
        <v>32.200000000000003</v>
      </c>
      <c r="G9" s="442">
        <v>5.2852556186712807</v>
      </c>
      <c r="H9" s="245"/>
      <c r="I9" s="478">
        <v>15865</v>
      </c>
      <c r="J9" s="442">
        <v>30.7</v>
      </c>
      <c r="K9" s="478">
        <v>14213</v>
      </c>
      <c r="L9" s="442">
        <v>30</v>
      </c>
      <c r="M9" s="442">
        <v>11.623161894040667</v>
      </c>
      <c r="P9" s="619"/>
    </row>
    <row r="10" spans="1:16" s="75" customFormat="1" ht="13" customHeight="1" x14ac:dyDescent="0.25">
      <c r="A10" s="20" t="s">
        <v>16</v>
      </c>
      <c r="B10" s="156"/>
      <c r="C10" s="471">
        <v>541</v>
      </c>
      <c r="D10" s="439">
        <v>4.0999999999999996</v>
      </c>
      <c r="E10" s="471">
        <v>417</v>
      </c>
      <c r="F10" s="439">
        <v>3.3</v>
      </c>
      <c r="G10" s="439">
        <v>29.736211031175053</v>
      </c>
      <c r="H10" s="451"/>
      <c r="I10" s="471">
        <v>2055</v>
      </c>
      <c r="J10" s="439">
        <v>4</v>
      </c>
      <c r="K10" s="471">
        <v>1643</v>
      </c>
      <c r="L10" s="439">
        <v>3.5</v>
      </c>
      <c r="M10" s="439">
        <v>25.076080340839923</v>
      </c>
    </row>
    <row r="11" spans="1:16" s="75" customFormat="1" ht="13" customHeight="1" x14ac:dyDescent="0.25">
      <c r="A11" s="22" t="s">
        <v>17</v>
      </c>
      <c r="B11" s="156"/>
      <c r="C11" s="476">
        <v>2992</v>
      </c>
      <c r="D11" s="440">
        <v>22.299999999999997</v>
      </c>
      <c r="E11" s="476">
        <v>2971</v>
      </c>
      <c r="F11" s="440">
        <v>23.6</v>
      </c>
      <c r="G11" s="440">
        <v>0.70683271625715527</v>
      </c>
      <c r="H11" s="245"/>
      <c r="I11" s="476">
        <v>11557</v>
      </c>
      <c r="J11" s="440">
        <v>22.3</v>
      </c>
      <c r="K11" s="476">
        <v>10850</v>
      </c>
      <c r="L11" s="440">
        <v>22.900000000000002</v>
      </c>
      <c r="M11" s="440">
        <v>6.5161290322580667</v>
      </c>
    </row>
    <row r="12" spans="1:16" s="75" customFormat="1" ht="13" customHeight="1" x14ac:dyDescent="0.25">
      <c r="A12" s="336" t="s">
        <v>70</v>
      </c>
      <c r="B12" s="158"/>
      <c r="C12" s="477">
        <v>69</v>
      </c>
      <c r="D12" s="441">
        <v>0.5</v>
      </c>
      <c r="E12" s="477">
        <v>38</v>
      </c>
      <c r="F12" s="441">
        <v>0.3</v>
      </c>
      <c r="G12" s="441">
        <v>81.578947368421069</v>
      </c>
      <c r="H12" s="245"/>
      <c r="I12" s="477">
        <v>138</v>
      </c>
      <c r="J12" s="441">
        <v>0.3</v>
      </c>
      <c r="K12" s="477">
        <v>102</v>
      </c>
      <c r="L12" s="441">
        <v>0.2</v>
      </c>
      <c r="M12" s="441">
        <v>35.294117647058833</v>
      </c>
    </row>
    <row r="13" spans="1:16" ht="13" customHeight="1" x14ac:dyDescent="0.25">
      <c r="A13" s="47" t="s">
        <v>41</v>
      </c>
      <c r="B13" s="165"/>
      <c r="C13" s="479">
        <v>661</v>
      </c>
      <c r="D13" s="442">
        <v>5</v>
      </c>
      <c r="E13" s="479">
        <v>623</v>
      </c>
      <c r="F13" s="442">
        <v>5</v>
      </c>
      <c r="G13" s="443">
        <v>6.0995184590690199</v>
      </c>
      <c r="H13" s="173"/>
      <c r="I13" s="479">
        <v>2115</v>
      </c>
      <c r="J13" s="442">
        <v>4.0999999999999996</v>
      </c>
      <c r="K13" s="479">
        <v>1618</v>
      </c>
      <c r="L13" s="442">
        <v>3.4</v>
      </c>
      <c r="M13" s="443">
        <v>30.716934487021021</v>
      </c>
    </row>
    <row r="14" spans="1:16" s="75" customFormat="1" ht="13" customHeight="1" x14ac:dyDescent="0.25">
      <c r="A14" s="338" t="s">
        <v>14</v>
      </c>
      <c r="B14" s="101"/>
      <c r="C14" s="471">
        <v>176</v>
      </c>
      <c r="D14" s="439">
        <v>1.3</v>
      </c>
      <c r="E14" s="471">
        <v>191</v>
      </c>
      <c r="F14" s="439">
        <v>1.5</v>
      </c>
      <c r="G14" s="439">
        <v>-7.8534031413612588</v>
      </c>
      <c r="H14" s="455"/>
      <c r="I14" s="471">
        <v>676</v>
      </c>
      <c r="J14" s="439">
        <v>1.3</v>
      </c>
      <c r="K14" s="471">
        <v>661</v>
      </c>
      <c r="L14" s="439">
        <v>1.4</v>
      </c>
      <c r="M14" s="439">
        <v>2.2692889561270801</v>
      </c>
    </row>
    <row r="15" spans="1:16" s="75" customFormat="1" ht="13" customHeight="1" x14ac:dyDescent="0.25">
      <c r="A15" s="336" t="s">
        <v>59</v>
      </c>
      <c r="B15" s="158"/>
      <c r="C15" s="480">
        <v>76</v>
      </c>
      <c r="D15" s="444">
        <v>0.49999999999999978</v>
      </c>
      <c r="E15" s="480">
        <v>83</v>
      </c>
      <c r="F15" s="444">
        <v>0.59999999999999964</v>
      </c>
      <c r="G15" s="445">
        <v>-8.4337349397590415</v>
      </c>
      <c r="H15" s="245"/>
      <c r="I15" s="480">
        <v>329</v>
      </c>
      <c r="J15" s="444">
        <v>0.60000000000000031</v>
      </c>
      <c r="K15" s="480">
        <v>312</v>
      </c>
      <c r="L15" s="444">
        <v>0.70000000000000018</v>
      </c>
      <c r="M15" s="445">
        <v>5.4487179487179516</v>
      </c>
    </row>
    <row r="16" spans="1:16" s="75" customFormat="1" ht="13" customHeight="1" x14ac:dyDescent="0.25">
      <c r="A16" s="22" t="s">
        <v>71</v>
      </c>
      <c r="B16" s="158"/>
      <c r="C16" s="471">
        <v>913</v>
      </c>
      <c r="D16" s="439">
        <v>6.8</v>
      </c>
      <c r="E16" s="471">
        <v>897</v>
      </c>
      <c r="F16" s="439">
        <v>7.1</v>
      </c>
      <c r="G16" s="439">
        <v>1.7837235228539638</v>
      </c>
      <c r="H16" s="173"/>
      <c r="I16" s="471">
        <v>3120</v>
      </c>
      <c r="J16" s="439">
        <v>6</v>
      </c>
      <c r="K16" s="471">
        <v>2591</v>
      </c>
      <c r="L16" s="439">
        <v>5.5</v>
      </c>
      <c r="M16" s="439">
        <v>20.416827479737542</v>
      </c>
      <c r="O16" s="619"/>
    </row>
    <row r="17" spans="1:13" s="306" customFormat="1" ht="13" customHeight="1" thickBot="1" x14ac:dyDescent="0.3">
      <c r="A17" s="333" t="s">
        <v>15</v>
      </c>
      <c r="B17" s="240"/>
      <c r="C17" s="481">
        <v>206</v>
      </c>
      <c r="D17" s="446"/>
      <c r="E17" s="481">
        <v>247</v>
      </c>
      <c r="F17" s="447">
        <v>0</v>
      </c>
      <c r="G17" s="448">
        <v>-16.599190283400812</v>
      </c>
      <c r="H17" s="245"/>
      <c r="I17" s="481">
        <v>1162</v>
      </c>
      <c r="J17" s="446">
        <v>0</v>
      </c>
      <c r="K17" s="481">
        <v>774</v>
      </c>
      <c r="L17" s="447">
        <v>0</v>
      </c>
      <c r="M17" s="448">
        <v>50.129198966408261</v>
      </c>
    </row>
    <row r="18" spans="1:13" s="75" customFormat="1" ht="11.15" customHeight="1" x14ac:dyDescent="0.25">
      <c r="A18" s="339"/>
      <c r="B18" s="137"/>
      <c r="C18" s="314"/>
      <c r="D18" s="315"/>
      <c r="E18" s="314"/>
      <c r="F18" s="316"/>
      <c r="G18" s="232"/>
      <c r="H18" s="452"/>
      <c r="I18" s="37"/>
      <c r="J18" s="37"/>
      <c r="K18" s="311"/>
      <c r="L18" s="321"/>
      <c r="M18" s="321"/>
    </row>
    <row r="19" spans="1:13" s="75" customFormat="1" ht="15" customHeight="1" x14ac:dyDescent="0.25">
      <c r="A19" s="238" t="s">
        <v>127</v>
      </c>
      <c r="B19" s="153"/>
      <c r="C19" s="434"/>
      <c r="D19" s="434"/>
      <c r="E19" s="434"/>
      <c r="F19" s="234"/>
      <c r="G19" s="234"/>
      <c r="H19" s="453"/>
      <c r="I19" s="324"/>
      <c r="J19" s="317"/>
      <c r="K19" s="234"/>
      <c r="L19" s="234"/>
      <c r="M19" s="234"/>
    </row>
    <row r="20" spans="1:13" s="75" customFormat="1" ht="13" customHeight="1" x14ac:dyDescent="0.25">
      <c r="A20" s="353" t="s">
        <v>51</v>
      </c>
      <c r="B20" s="244"/>
      <c r="C20" s="513"/>
      <c r="D20" s="514"/>
      <c r="E20" s="513"/>
      <c r="F20" s="517"/>
      <c r="G20" s="518"/>
      <c r="H20" s="266"/>
      <c r="I20" s="277">
        <v>2361</v>
      </c>
      <c r="J20" s="318"/>
      <c r="K20" s="277">
        <v>2225</v>
      </c>
      <c r="L20" s="319"/>
      <c r="M20" s="192">
        <v>6.1123595505617967</v>
      </c>
    </row>
    <row r="21" spans="1:13" s="75" customFormat="1" ht="13" customHeight="1" x14ac:dyDescent="0.25">
      <c r="A21" s="340" t="s">
        <v>116</v>
      </c>
      <c r="B21" s="247"/>
      <c r="C21" s="274"/>
      <c r="D21" s="275"/>
      <c r="E21" s="274"/>
      <c r="F21" s="275"/>
      <c r="G21" s="276"/>
      <c r="H21" s="245"/>
      <c r="I21" s="30"/>
      <c r="J21" s="30"/>
      <c r="K21" s="30"/>
      <c r="L21" s="30"/>
      <c r="M21" s="30"/>
    </row>
    <row r="22" spans="1:13" s="75" customFormat="1" ht="13" customHeight="1" x14ac:dyDescent="0.25">
      <c r="A22" s="432" t="s">
        <v>79</v>
      </c>
      <c r="B22" s="247"/>
      <c r="C22" s="458">
        <v>58</v>
      </c>
      <c r="D22" s="278"/>
      <c r="E22" s="458">
        <v>47</v>
      </c>
      <c r="F22" s="278"/>
      <c r="G22" s="19">
        <v>23.404255319148938</v>
      </c>
      <c r="H22" s="245"/>
      <c r="I22" s="30"/>
      <c r="J22" s="30"/>
      <c r="K22" s="30"/>
      <c r="L22" s="30"/>
      <c r="M22" s="30"/>
    </row>
    <row r="23" spans="1:13" s="75" customFormat="1" x14ac:dyDescent="0.25">
      <c r="A23" s="433" t="s">
        <v>77</v>
      </c>
      <c r="B23" s="247"/>
      <c r="C23" s="470">
        <v>136</v>
      </c>
      <c r="D23" s="280"/>
      <c r="E23" s="470">
        <v>105</v>
      </c>
      <c r="F23" s="280"/>
      <c r="G23" s="281">
        <v>29.523809523809529</v>
      </c>
      <c r="H23" s="245"/>
      <c r="I23" s="30"/>
      <c r="J23" s="30"/>
      <c r="K23" s="30"/>
      <c r="L23" s="30"/>
      <c r="M23" s="30"/>
    </row>
    <row r="24" spans="1:13" s="75" customFormat="1" ht="13" customHeight="1" x14ac:dyDescent="0.25">
      <c r="A24" s="340"/>
      <c r="B24" s="245"/>
      <c r="C24" s="470"/>
      <c r="D24" s="283"/>
      <c r="E24" s="470"/>
      <c r="F24" s="283"/>
      <c r="G24" s="186"/>
      <c r="H24" s="267"/>
      <c r="I24" s="30"/>
      <c r="J24" s="30"/>
      <c r="K24" s="30"/>
      <c r="L24" s="30"/>
      <c r="M24" s="30"/>
    </row>
    <row r="25" spans="1:13" s="75" customFormat="1" ht="13" customHeight="1" x14ac:dyDescent="0.25">
      <c r="A25" s="332" t="s">
        <v>96</v>
      </c>
      <c r="B25" s="245"/>
      <c r="C25" s="475"/>
      <c r="D25" s="285"/>
      <c r="E25" s="475"/>
      <c r="F25" s="285"/>
      <c r="G25" s="286"/>
      <c r="H25" s="245"/>
      <c r="I25" s="30"/>
      <c r="J25" s="30"/>
      <c r="K25" s="30"/>
      <c r="L25" s="30"/>
      <c r="M25" s="30"/>
    </row>
    <row r="26" spans="1:13" s="75" customFormat="1" ht="13" customHeight="1" thickBot="1" x14ac:dyDescent="0.3">
      <c r="A26" s="341" t="s">
        <v>52</v>
      </c>
      <c r="B26" s="245"/>
      <c r="C26" s="473">
        <v>1590.6545895829186</v>
      </c>
      <c r="D26" s="59"/>
      <c r="E26" s="473">
        <v>1521.6480380602807</v>
      </c>
      <c r="F26" s="59"/>
      <c r="G26" s="320">
        <v>4.5349877104697622</v>
      </c>
      <c r="H26" s="245"/>
      <c r="I26" s="473">
        <v>1575.8851936691995</v>
      </c>
      <c r="J26" s="59"/>
      <c r="K26" s="473">
        <v>1489.8535299001167</v>
      </c>
      <c r="L26" s="59"/>
      <c r="M26" s="320">
        <v>5.7745048115468434</v>
      </c>
    </row>
    <row r="27" spans="1:13" s="75" customFormat="1" ht="11.15" customHeight="1" x14ac:dyDescent="0.25">
      <c r="B27" s="74"/>
      <c r="C27" s="321"/>
      <c r="D27" s="321"/>
      <c r="E27" s="321"/>
      <c r="F27" s="322"/>
      <c r="G27" s="322"/>
      <c r="H27" s="454"/>
      <c r="I27" s="30"/>
      <c r="J27" s="30"/>
      <c r="K27" s="30"/>
      <c r="L27" s="30"/>
      <c r="M27" s="30"/>
    </row>
    <row r="28" spans="1:13" s="75" customFormat="1" ht="11.15" customHeight="1" x14ac:dyDescent="0.25">
      <c r="A28" s="640"/>
      <c r="B28" s="640"/>
      <c r="C28" s="640"/>
      <c r="D28" s="640"/>
      <c r="E28" s="640"/>
      <c r="F28" s="640"/>
      <c r="G28" s="640"/>
      <c r="H28" s="302"/>
      <c r="I28" s="30"/>
      <c r="J28" s="30"/>
      <c r="K28" s="30"/>
      <c r="L28" s="30"/>
      <c r="M28" s="30"/>
    </row>
    <row r="29" spans="1:13" s="75" customFormat="1" ht="11.15" customHeight="1" x14ac:dyDescent="0.25">
      <c r="A29" s="641" t="s">
        <v>111</v>
      </c>
      <c r="B29" s="641"/>
      <c r="C29" s="641"/>
      <c r="D29" s="641"/>
      <c r="E29" s="641"/>
      <c r="F29" s="641"/>
      <c r="G29" s="641"/>
      <c r="H29" s="307"/>
      <c r="I29" s="30"/>
      <c r="J29" s="30"/>
      <c r="K29" s="30"/>
      <c r="L29" s="30"/>
      <c r="M29" s="30"/>
    </row>
    <row r="30" spans="1:13" s="75" customFormat="1" ht="10.5" customHeight="1" x14ac:dyDescent="0.25">
      <c r="A30" s="640" t="s">
        <v>112</v>
      </c>
      <c r="B30" s="640"/>
      <c r="C30" s="640"/>
      <c r="D30" s="640"/>
      <c r="E30" s="640"/>
      <c r="F30" s="640"/>
      <c r="G30" s="640"/>
      <c r="H30" s="640"/>
      <c r="I30" s="640"/>
      <c r="J30" s="640"/>
      <c r="K30" s="640"/>
      <c r="L30" s="640"/>
      <c r="M30" s="640"/>
    </row>
    <row r="31" spans="1:13" s="75" customFormat="1" ht="11.15" customHeight="1" x14ac:dyDescent="0.25">
      <c r="A31" s="640"/>
      <c r="B31" s="640"/>
      <c r="C31" s="640"/>
      <c r="D31" s="640"/>
      <c r="E31" s="640"/>
      <c r="F31" s="640"/>
      <c r="G31" s="640"/>
      <c r="H31" s="302"/>
      <c r="I31" s="327"/>
      <c r="J31" s="327"/>
      <c r="K31" s="327"/>
      <c r="L31" s="327"/>
      <c r="M31" s="327"/>
    </row>
    <row r="32" spans="1:13" x14ac:dyDescent="0.25">
      <c r="A32" s="638"/>
      <c r="B32" s="638"/>
      <c r="C32" s="638"/>
      <c r="D32" s="638"/>
      <c r="E32" s="638"/>
      <c r="F32" s="638"/>
      <c r="G32" s="638"/>
      <c r="H32" s="638"/>
      <c r="I32" s="638"/>
      <c r="J32" s="638"/>
      <c r="K32" s="638"/>
      <c r="L32" s="638"/>
      <c r="M32" s="638"/>
    </row>
    <row r="33" spans="1:13" x14ac:dyDescent="0.25">
      <c r="A33" s="163"/>
      <c r="B33" s="163"/>
      <c r="C33" s="280"/>
      <c r="D33" s="280"/>
      <c r="E33" s="280"/>
      <c r="F33" s="280"/>
      <c r="G33" s="280"/>
      <c r="H33" s="163"/>
      <c r="I33" s="280"/>
      <c r="J33" s="280"/>
      <c r="K33" s="280"/>
      <c r="L33" s="280"/>
      <c r="M33" s="280"/>
    </row>
  </sheetData>
  <mergeCells count="10">
    <mergeCell ref="A1:M1"/>
    <mergeCell ref="A2:M2"/>
    <mergeCell ref="A3:M3"/>
    <mergeCell ref="A30:M30"/>
    <mergeCell ref="I5:M5"/>
    <mergeCell ref="A32:M32"/>
    <mergeCell ref="C5:G5"/>
    <mergeCell ref="A28:G28"/>
    <mergeCell ref="A29:G29"/>
    <mergeCell ref="A31:G31"/>
  </mergeCells>
  <printOptions horizontalCentered="1"/>
  <pageMargins left="0.43307086614173229" right="0.31496062992125984" top="0.78740157480314965" bottom="0.23622047244094491" header="0" footer="0"/>
  <pageSetup scale="44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showGridLines="0" zoomScaleNormal="100" zoomScaleSheetLayoutView="130" workbookViewId="0">
      <selection sqref="A1:M1"/>
    </sheetView>
  </sheetViews>
  <sheetFormatPr defaultColWidth="9.81640625" defaultRowHeight="10.5" x14ac:dyDescent="0.25"/>
  <cols>
    <col min="1" max="1" width="42.7265625" style="67" customWidth="1"/>
    <col min="2" max="2" width="1.7265625" style="101" customWidth="1"/>
    <col min="3" max="5" width="7.7265625" style="189" customWidth="1"/>
    <col min="6" max="6" width="7.7265625" style="197" customWidth="1"/>
    <col min="7" max="7" width="7.7265625" style="189" customWidth="1"/>
    <col min="8" max="8" width="2.7265625" style="102" customWidth="1"/>
    <col min="9" max="13" width="7.7265625" style="189" customWidth="1"/>
    <col min="14" max="16384" width="9.81640625" style="102"/>
  </cols>
  <sheetData>
    <row r="1" spans="1:16" ht="11.15" customHeight="1" x14ac:dyDescent="0.25">
      <c r="A1" s="624" t="s">
        <v>122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</row>
    <row r="2" spans="1:16" ht="11.15" customHeight="1" x14ac:dyDescent="0.25">
      <c r="A2" s="625" t="s">
        <v>18</v>
      </c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25"/>
      <c r="M2" s="625"/>
    </row>
    <row r="3" spans="1:16" ht="11.15" customHeight="1" x14ac:dyDescent="0.25">
      <c r="A3" s="626" t="s">
        <v>19</v>
      </c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</row>
    <row r="4" spans="1:16" ht="11.15" customHeight="1" x14ac:dyDescent="0.25">
      <c r="A4" s="10"/>
      <c r="B4" s="145"/>
      <c r="H4" s="381"/>
      <c r="I4" s="197"/>
      <c r="J4" s="364"/>
      <c r="K4" s="364"/>
      <c r="L4" s="37"/>
    </row>
    <row r="5" spans="1:16" s="374" customFormat="1" ht="15" customHeight="1" x14ac:dyDescent="0.25">
      <c r="A5" s="330"/>
      <c r="B5" s="328"/>
      <c r="C5" s="639" t="s">
        <v>153</v>
      </c>
      <c r="D5" s="639"/>
      <c r="E5" s="639"/>
      <c r="F5" s="639"/>
      <c r="G5" s="639"/>
      <c r="H5" s="382"/>
      <c r="I5" s="628" t="s">
        <v>154</v>
      </c>
      <c r="J5" s="628"/>
      <c r="K5" s="628"/>
      <c r="L5" s="628"/>
      <c r="M5" s="628"/>
    </row>
    <row r="6" spans="1:16" s="373" customFormat="1" ht="15" customHeight="1" x14ac:dyDescent="0.25">
      <c r="A6" s="335"/>
      <c r="B6" s="251"/>
      <c r="C6" s="39">
        <v>2018</v>
      </c>
      <c r="D6" s="39" t="s">
        <v>13</v>
      </c>
      <c r="E6" s="39">
        <v>2017</v>
      </c>
      <c r="F6" s="39" t="s">
        <v>13</v>
      </c>
      <c r="G6" s="310" t="s">
        <v>64</v>
      </c>
      <c r="H6" s="150"/>
      <c r="I6" s="39">
        <v>2018</v>
      </c>
      <c r="J6" s="39" t="s">
        <v>13</v>
      </c>
      <c r="K6" s="39">
        <v>2017</v>
      </c>
      <c r="L6" s="39" t="s">
        <v>13</v>
      </c>
      <c r="M6" s="310" t="s">
        <v>64</v>
      </c>
    </row>
    <row r="7" spans="1:16" ht="13" customHeight="1" x14ac:dyDescent="0.25">
      <c r="A7" s="14" t="s">
        <v>6</v>
      </c>
      <c r="B7" s="158"/>
      <c r="C7" s="457">
        <v>12635.907999999999</v>
      </c>
      <c r="D7" s="16">
        <v>100</v>
      </c>
      <c r="E7" s="457">
        <v>10177.218999999999</v>
      </c>
      <c r="F7" s="16">
        <v>100</v>
      </c>
      <c r="G7" s="16">
        <v>24.15875103011933</v>
      </c>
      <c r="H7" s="175"/>
      <c r="I7" s="457">
        <v>46936.269</v>
      </c>
      <c r="J7" s="16">
        <v>100</v>
      </c>
      <c r="K7" s="457">
        <v>38388.059000000001</v>
      </c>
      <c r="L7" s="16">
        <v>100</v>
      </c>
      <c r="M7" s="16">
        <v>22.267888042997953</v>
      </c>
    </row>
    <row r="8" spans="1:16" ht="13" customHeight="1" x14ac:dyDescent="0.25">
      <c r="A8" s="41" t="s">
        <v>7</v>
      </c>
      <c r="B8" s="158"/>
      <c r="C8" s="460">
        <v>11267.907999999999</v>
      </c>
      <c r="D8" s="46">
        <v>89.2</v>
      </c>
      <c r="E8" s="460">
        <v>9358.2189999999991</v>
      </c>
      <c r="F8" s="46">
        <v>92</v>
      </c>
      <c r="G8" s="46">
        <v>20.406543168096402</v>
      </c>
      <c r="H8" s="101"/>
      <c r="I8" s="460">
        <v>42705.269</v>
      </c>
      <c r="J8" s="46">
        <v>91</v>
      </c>
      <c r="K8" s="460">
        <v>35621.059000000001</v>
      </c>
      <c r="L8" s="46">
        <v>92.8</v>
      </c>
      <c r="M8" s="46">
        <v>19.887701822677428</v>
      </c>
      <c r="O8" s="622"/>
      <c r="P8" s="619"/>
    </row>
    <row r="9" spans="1:16" ht="13" customHeight="1" x14ac:dyDescent="0.25">
      <c r="A9" s="237" t="s">
        <v>8</v>
      </c>
      <c r="B9" s="158"/>
      <c r="C9" s="461">
        <v>1368</v>
      </c>
      <c r="D9" s="48">
        <v>10.8</v>
      </c>
      <c r="E9" s="461">
        <v>819</v>
      </c>
      <c r="F9" s="48">
        <v>8</v>
      </c>
      <c r="G9" s="48">
        <v>67.032967032967036</v>
      </c>
      <c r="H9" s="101"/>
      <c r="I9" s="461">
        <v>4231</v>
      </c>
      <c r="J9" s="48">
        <v>9</v>
      </c>
      <c r="K9" s="461">
        <v>2767</v>
      </c>
      <c r="L9" s="48">
        <v>7.2</v>
      </c>
      <c r="M9" s="48">
        <v>52.909288037585831</v>
      </c>
    </row>
    <row r="10" spans="1:16" ht="13" customHeight="1" x14ac:dyDescent="0.25">
      <c r="A10" s="20" t="s">
        <v>16</v>
      </c>
      <c r="B10" s="156"/>
      <c r="C10" s="458">
        <v>87</v>
      </c>
      <c r="D10" s="19">
        <v>0.7</v>
      </c>
      <c r="E10" s="458">
        <v>41</v>
      </c>
      <c r="F10" s="19">
        <v>0.4</v>
      </c>
      <c r="G10" s="19">
        <v>112.19512195121952</v>
      </c>
      <c r="H10" s="304"/>
      <c r="I10" s="458">
        <v>242</v>
      </c>
      <c r="J10" s="19">
        <v>0.5</v>
      </c>
      <c r="K10" s="458">
        <v>154</v>
      </c>
      <c r="L10" s="19">
        <v>0.4</v>
      </c>
      <c r="M10" s="19">
        <v>57.142857142857139</v>
      </c>
    </row>
    <row r="11" spans="1:16" ht="13" customHeight="1" x14ac:dyDescent="0.25">
      <c r="A11" s="22" t="s">
        <v>17</v>
      </c>
      <c r="B11" s="156"/>
      <c r="C11" s="457">
        <v>1173</v>
      </c>
      <c r="D11" s="16">
        <v>9.3000000000000007</v>
      </c>
      <c r="E11" s="457">
        <v>665</v>
      </c>
      <c r="F11" s="16">
        <v>6.5</v>
      </c>
      <c r="G11" s="16">
        <v>76.390977443609032</v>
      </c>
      <c r="H11" s="101"/>
      <c r="I11" s="457">
        <v>3526</v>
      </c>
      <c r="J11" s="16">
        <v>7.5</v>
      </c>
      <c r="K11" s="457">
        <v>2330</v>
      </c>
      <c r="L11" s="16">
        <v>6.1</v>
      </c>
      <c r="M11" s="16">
        <v>51.330472103004297</v>
      </c>
      <c r="P11" s="623"/>
    </row>
    <row r="12" spans="1:16" ht="13" customHeight="1" x14ac:dyDescent="0.25">
      <c r="A12" s="41" t="s">
        <v>70</v>
      </c>
      <c r="B12" s="158"/>
      <c r="C12" s="460">
        <v>1</v>
      </c>
      <c r="D12" s="46">
        <v>0</v>
      </c>
      <c r="E12" s="460">
        <v>2</v>
      </c>
      <c r="F12" s="46">
        <v>0</v>
      </c>
      <c r="G12" s="46">
        <v>-50</v>
      </c>
      <c r="H12" s="101"/>
      <c r="I12" s="460">
        <v>5</v>
      </c>
      <c r="J12" s="46">
        <v>0</v>
      </c>
      <c r="K12" s="460">
        <v>13</v>
      </c>
      <c r="L12" s="46">
        <v>0</v>
      </c>
      <c r="M12" s="46">
        <v>-61.53846153846154</v>
      </c>
    </row>
    <row r="13" spans="1:16" s="163" customFormat="1" ht="13" customHeight="1" x14ac:dyDescent="0.25">
      <c r="A13" s="47" t="s">
        <v>41</v>
      </c>
      <c r="B13" s="165"/>
      <c r="C13" s="469">
        <v>107</v>
      </c>
      <c r="D13" s="48">
        <v>0.8</v>
      </c>
      <c r="E13" s="469">
        <v>111</v>
      </c>
      <c r="F13" s="48">
        <v>1.1000000000000001</v>
      </c>
      <c r="G13" s="48">
        <v>-3.6036036036036001</v>
      </c>
      <c r="H13" s="175"/>
      <c r="I13" s="469">
        <v>458</v>
      </c>
      <c r="J13" s="48">
        <v>1</v>
      </c>
      <c r="K13" s="469">
        <v>270</v>
      </c>
      <c r="L13" s="48">
        <v>0.7</v>
      </c>
      <c r="M13" s="48">
        <v>69.629629629629619</v>
      </c>
    </row>
    <row r="14" spans="1:16" ht="13" customHeight="1" x14ac:dyDescent="0.25">
      <c r="A14" s="133" t="s">
        <v>14</v>
      </c>
      <c r="C14" s="458">
        <v>38</v>
      </c>
      <c r="D14" s="19">
        <v>0.3</v>
      </c>
      <c r="E14" s="458">
        <v>28</v>
      </c>
      <c r="F14" s="19">
        <v>0.3</v>
      </c>
      <c r="G14" s="19">
        <v>35.714285714285722</v>
      </c>
      <c r="H14" s="355"/>
      <c r="I14" s="458">
        <v>137</v>
      </c>
      <c r="J14" s="19">
        <v>0.3</v>
      </c>
      <c r="K14" s="458">
        <v>105</v>
      </c>
      <c r="L14" s="19">
        <v>0.3</v>
      </c>
      <c r="M14" s="19">
        <v>30.476190476190478</v>
      </c>
    </row>
    <row r="15" spans="1:16" ht="13" customHeight="1" x14ac:dyDescent="0.25">
      <c r="A15" s="42" t="s">
        <v>59</v>
      </c>
      <c r="B15" s="158"/>
      <c r="C15" s="474">
        <v>7</v>
      </c>
      <c r="D15" s="43">
        <v>9.9999999999999922E-2</v>
      </c>
      <c r="E15" s="474">
        <v>8</v>
      </c>
      <c r="F15" s="43">
        <v>0</v>
      </c>
      <c r="G15" s="43">
        <v>-12.5</v>
      </c>
      <c r="H15" s="101"/>
      <c r="I15" s="474">
        <v>27</v>
      </c>
      <c r="J15" s="43">
        <v>0</v>
      </c>
      <c r="K15" s="474">
        <v>31</v>
      </c>
      <c r="L15" s="43">
        <v>0.10000000000000014</v>
      </c>
      <c r="M15" s="43">
        <v>-12.903225806451612</v>
      </c>
    </row>
    <row r="16" spans="1:16" ht="13" customHeight="1" x14ac:dyDescent="0.25">
      <c r="A16" s="23" t="s">
        <v>71</v>
      </c>
      <c r="B16" s="158"/>
      <c r="C16" s="458">
        <v>152</v>
      </c>
      <c r="D16" s="19">
        <v>1.2</v>
      </c>
      <c r="E16" s="458">
        <v>147</v>
      </c>
      <c r="F16" s="19">
        <v>1.4</v>
      </c>
      <c r="G16" s="19">
        <v>3.4013605442176909</v>
      </c>
      <c r="H16" s="175"/>
      <c r="I16" s="458">
        <v>622</v>
      </c>
      <c r="J16" s="19">
        <v>1.3</v>
      </c>
      <c r="K16" s="458">
        <v>406</v>
      </c>
      <c r="L16" s="19">
        <v>1.1000000000000001</v>
      </c>
      <c r="M16" s="19">
        <v>53.201970443349758</v>
      </c>
      <c r="O16" s="619"/>
    </row>
    <row r="17" spans="1:13" ht="13" customHeight="1" thickBot="1" x14ac:dyDescent="0.3">
      <c r="A17" s="239" t="s">
        <v>15</v>
      </c>
      <c r="B17" s="240"/>
      <c r="C17" s="465">
        <v>204</v>
      </c>
      <c r="D17" s="269">
        <v>0</v>
      </c>
      <c r="E17" s="465">
        <v>140</v>
      </c>
      <c r="F17" s="365">
        <v>0</v>
      </c>
      <c r="G17" s="270">
        <v>45.714285714285708</v>
      </c>
      <c r="H17" s="245"/>
      <c r="I17" s="465">
        <v>520</v>
      </c>
      <c r="J17" s="269">
        <v>0</v>
      </c>
      <c r="K17" s="465">
        <v>291</v>
      </c>
      <c r="L17" s="365">
        <v>0</v>
      </c>
      <c r="M17" s="270">
        <v>78.694158075601379</v>
      </c>
    </row>
    <row r="18" spans="1:13" ht="11.15" customHeight="1" x14ac:dyDescent="0.25">
      <c r="A18" s="331"/>
      <c r="B18" s="158"/>
      <c r="C18" s="315"/>
      <c r="D18" s="315"/>
      <c r="E18" s="315"/>
      <c r="F18" s="366"/>
      <c r="G18" s="367"/>
      <c r="H18" s="356"/>
      <c r="I18" s="362"/>
      <c r="J18" s="326"/>
      <c r="K18" s="186"/>
    </row>
    <row r="19" spans="1:13" ht="15" customHeight="1" x14ac:dyDescent="0.25">
      <c r="A19" s="238" t="s">
        <v>128</v>
      </c>
      <c r="B19" s="158"/>
      <c r="C19" s="363"/>
      <c r="D19" s="363"/>
      <c r="E19" s="234"/>
      <c r="F19" s="234"/>
      <c r="G19" s="234"/>
      <c r="H19" s="172"/>
      <c r="I19" s="364"/>
      <c r="J19" s="363"/>
      <c r="K19" s="234"/>
      <c r="L19" s="234"/>
      <c r="M19" s="234"/>
    </row>
    <row r="20" spans="1:13" s="373" customFormat="1" ht="13" customHeight="1" x14ac:dyDescent="0.25">
      <c r="A20" s="193" t="s">
        <v>74</v>
      </c>
      <c r="B20" s="371"/>
      <c r="C20" s="514"/>
      <c r="D20" s="514"/>
      <c r="E20" s="514"/>
      <c r="F20" s="517"/>
      <c r="G20" s="519"/>
      <c r="H20" s="372"/>
      <c r="I20" s="318">
        <v>539</v>
      </c>
      <c r="J20" s="318"/>
      <c r="K20" s="318">
        <v>452</v>
      </c>
      <c r="L20" s="319"/>
      <c r="M20" s="19">
        <v>19.247787610619472</v>
      </c>
    </row>
    <row r="21" spans="1:13" ht="13" customHeight="1" x14ac:dyDescent="0.25">
      <c r="A21" s="257" t="s">
        <v>75</v>
      </c>
      <c r="B21" s="247"/>
      <c r="C21" s="326"/>
      <c r="D21" s="280"/>
      <c r="E21" s="326"/>
      <c r="F21" s="280"/>
      <c r="G21" s="360"/>
      <c r="H21" s="163"/>
      <c r="I21" s="30"/>
      <c r="J21" s="30"/>
      <c r="K21" s="30"/>
      <c r="L21" s="30"/>
      <c r="M21" s="30"/>
    </row>
    <row r="22" spans="1:13" x14ac:dyDescent="0.25">
      <c r="A22" s="432" t="s">
        <v>79</v>
      </c>
      <c r="B22" s="383"/>
      <c r="C22" s="277">
        <v>20</v>
      </c>
      <c r="D22" s="205"/>
      <c r="E22" s="277">
        <v>55</v>
      </c>
      <c r="F22" s="273"/>
      <c r="G22" s="19">
        <v>-63.636363636363633</v>
      </c>
      <c r="H22" s="163"/>
      <c r="I22" s="482"/>
      <c r="J22" s="280"/>
      <c r="K22" s="482"/>
      <c r="L22" s="286"/>
      <c r="M22" s="186"/>
    </row>
    <row r="23" spans="1:13" x14ac:dyDescent="0.25">
      <c r="A23" s="433" t="s">
        <v>77</v>
      </c>
      <c r="B23" s="247"/>
      <c r="C23" s="482">
        <v>87</v>
      </c>
      <c r="D23" s="280"/>
      <c r="E23" s="482">
        <v>70</v>
      </c>
      <c r="F23" s="275"/>
      <c r="G23" s="186">
        <v>24.285714285714288</v>
      </c>
      <c r="H23" s="163"/>
      <c r="I23" s="482"/>
      <c r="J23" s="280"/>
      <c r="K23" s="482"/>
      <c r="L23" s="275"/>
      <c r="M23" s="186"/>
    </row>
    <row r="24" spans="1:13" s="163" customFormat="1" ht="13" customHeight="1" x14ac:dyDescent="0.25">
      <c r="A24" s="433"/>
      <c r="B24" s="247"/>
      <c r="C24" s="483"/>
      <c r="D24" s="369"/>
      <c r="E24" s="483"/>
      <c r="F24" s="283"/>
      <c r="G24" s="186"/>
      <c r="H24" s="267"/>
      <c r="I24" s="326"/>
      <c r="J24" s="326"/>
      <c r="K24" s="326"/>
      <c r="L24" s="326"/>
      <c r="M24" s="326"/>
    </row>
    <row r="25" spans="1:13" ht="13" customHeight="1" x14ac:dyDescent="0.25">
      <c r="A25" s="133" t="s">
        <v>114</v>
      </c>
      <c r="B25" s="247"/>
      <c r="C25" s="523">
        <v>714.52700000000004</v>
      </c>
      <c r="D25" s="370"/>
      <c r="E25" s="458">
        <v>687.66200000000003</v>
      </c>
      <c r="F25" s="282"/>
      <c r="G25" s="19">
        <v>3.9067157993316393</v>
      </c>
      <c r="H25" s="267"/>
      <c r="I25" s="523">
        <v>2807.89</v>
      </c>
      <c r="J25" s="524"/>
      <c r="K25" s="458">
        <v>2650.6379999999999</v>
      </c>
      <c r="L25" s="282"/>
      <c r="M25" s="19">
        <v>5.9326094321442646</v>
      </c>
    </row>
    <row r="26" spans="1:13" ht="13" customHeight="1" x14ac:dyDescent="0.25">
      <c r="A26" s="257"/>
      <c r="B26" s="247"/>
      <c r="C26" s="229"/>
      <c r="D26" s="283"/>
      <c r="E26" s="326"/>
      <c r="F26" s="283"/>
      <c r="G26" s="186"/>
      <c r="H26" s="267"/>
      <c r="I26" s="30"/>
      <c r="J26" s="30"/>
      <c r="K26" s="30"/>
      <c r="L26" s="30"/>
      <c r="M26" s="30"/>
    </row>
    <row r="27" spans="1:13" ht="13" customHeight="1" x14ac:dyDescent="0.25">
      <c r="A27" s="357" t="s">
        <v>115</v>
      </c>
      <c r="B27" s="244"/>
      <c r="C27" s="229"/>
      <c r="D27" s="283"/>
      <c r="E27" s="286"/>
      <c r="F27" s="283"/>
      <c r="G27" s="286"/>
      <c r="H27" s="268"/>
      <c r="I27" s="30"/>
      <c r="J27" s="30"/>
      <c r="K27" s="30"/>
      <c r="L27" s="30"/>
      <c r="M27" s="30"/>
    </row>
    <row r="28" spans="1:13" ht="13" customHeight="1" x14ac:dyDescent="0.25">
      <c r="A28" s="348" t="s">
        <v>97</v>
      </c>
      <c r="B28" s="244"/>
      <c r="C28" s="29">
        <v>8449.5577223088931</v>
      </c>
      <c r="D28" s="484"/>
      <c r="E28" s="29">
        <v>7919.0090548929202</v>
      </c>
      <c r="F28" s="282"/>
      <c r="G28" s="19">
        <v>6.69968507092642</v>
      </c>
      <c r="H28" s="267"/>
      <c r="I28" s="29">
        <v>8468.1795943968227</v>
      </c>
      <c r="J28" s="484"/>
      <c r="K28" s="29">
        <v>8015.6047405196396</v>
      </c>
      <c r="L28" s="282"/>
      <c r="M28" s="19">
        <v>5.6461722917720003</v>
      </c>
    </row>
    <row r="29" spans="1:13" ht="13" customHeight="1" x14ac:dyDescent="0.25">
      <c r="A29" s="425" t="s">
        <v>108</v>
      </c>
      <c r="C29" s="472">
        <v>481.91575663026521</v>
      </c>
      <c r="D29" s="485"/>
      <c r="E29" s="472">
        <v>535.11856474258968</v>
      </c>
      <c r="F29" s="283"/>
      <c r="G29" s="186">
        <v>-9.9422467501042213</v>
      </c>
      <c r="H29" s="358"/>
      <c r="I29" s="472">
        <v>507.85636629730294</v>
      </c>
      <c r="J29" s="485"/>
      <c r="K29" s="472">
        <v>553.49738657746184</v>
      </c>
      <c r="L29" s="283"/>
      <c r="M29" s="186">
        <v>-8.2459323904633166</v>
      </c>
    </row>
    <row r="30" spans="1:13" ht="13" customHeight="1" thickBot="1" x14ac:dyDescent="0.3">
      <c r="A30" s="426" t="s">
        <v>109</v>
      </c>
      <c r="B30" s="309"/>
      <c r="C30" s="473">
        <v>17.533267186346745</v>
      </c>
      <c r="D30" s="486"/>
      <c r="E30" s="473">
        <v>14.798606470889744</v>
      </c>
      <c r="F30" s="456"/>
      <c r="G30" s="59">
        <v>18.479177217370669</v>
      </c>
      <c r="H30" s="358"/>
      <c r="I30" s="473">
        <v>16.674359437761751</v>
      </c>
      <c r="J30" s="486"/>
      <c r="K30" s="473">
        <v>14.48173909200176</v>
      </c>
      <c r="L30" s="456"/>
      <c r="M30" s="59">
        <v>15.140587272221829</v>
      </c>
    </row>
    <row r="31" spans="1:13" s="101" customFormat="1" ht="11.15" customHeight="1" x14ac:dyDescent="0.25">
      <c r="A31" s="359" t="s">
        <v>53</v>
      </c>
      <c r="B31" s="167"/>
      <c r="C31" s="361">
        <v>0</v>
      </c>
      <c r="D31" s="361"/>
      <c r="E31" s="361">
        <v>0</v>
      </c>
      <c r="F31" s="361"/>
      <c r="G31" s="361"/>
      <c r="H31" s="159"/>
      <c r="I31" s="16"/>
      <c r="J31" s="16"/>
      <c r="K31" s="16"/>
      <c r="L31" s="16"/>
      <c r="M31" s="16"/>
    </row>
    <row r="32" spans="1:13" ht="11.15" customHeight="1" x14ac:dyDescent="0.25"/>
    <row r="33" spans="1:13" ht="11.15" customHeight="1" x14ac:dyDescent="0.25">
      <c r="A33" s="642" t="s">
        <v>113</v>
      </c>
      <c r="B33" s="642"/>
      <c r="C33" s="642"/>
      <c r="D33" s="642"/>
      <c r="E33" s="642"/>
      <c r="F33" s="642"/>
      <c r="G33" s="642"/>
      <c r="H33" s="179"/>
      <c r="I33" s="234"/>
      <c r="J33" s="234"/>
      <c r="K33" s="234"/>
      <c r="L33" s="234"/>
      <c r="M33" s="234"/>
    </row>
  </sheetData>
  <mergeCells count="6">
    <mergeCell ref="A33:G33"/>
    <mergeCell ref="I5:M5"/>
    <mergeCell ref="C5:G5"/>
    <mergeCell ref="A1:M1"/>
    <mergeCell ref="A2:M2"/>
    <mergeCell ref="A3:M3"/>
  </mergeCells>
  <printOptions horizontalCentered="1"/>
  <pageMargins left="0.43307086614173229" right="0.31496062992125984" top="0.78740157480314965" bottom="0.23622047244094491" header="0" footer="0"/>
  <pageSetup scale="44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O51"/>
  <sheetViews>
    <sheetView showGridLines="0" zoomScaleNormal="100" zoomScaleSheetLayoutView="70" workbookViewId="0">
      <selection sqref="A1:O1"/>
    </sheetView>
  </sheetViews>
  <sheetFormatPr defaultColWidth="9.81640625" defaultRowHeight="11.15" customHeight="1" x14ac:dyDescent="0.25"/>
  <cols>
    <col min="1" max="1" width="42.7265625" style="102" customWidth="1"/>
    <col min="2" max="2" width="1.7265625" style="101" customWidth="1"/>
    <col min="3" max="5" width="7.7265625" style="102" customWidth="1"/>
    <col min="6" max="6" width="7.7265625" style="101" customWidth="1"/>
    <col min="7" max="8" width="7.7265625" style="102" customWidth="1"/>
    <col min="9" max="9" width="2.7265625" style="102" customWidth="1"/>
    <col min="10" max="15" width="7.7265625" style="102" customWidth="1"/>
    <col min="16" max="16384" width="9.81640625" style="163"/>
  </cols>
  <sheetData>
    <row r="1" spans="1:15" ht="11.15" customHeight="1" x14ac:dyDescent="0.25">
      <c r="A1" s="624" t="s">
        <v>1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</row>
    <row r="2" spans="1:15" ht="11.15" customHeight="1" x14ac:dyDescent="0.25">
      <c r="A2" s="625" t="s">
        <v>18</v>
      </c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</row>
    <row r="3" spans="1:15" ht="11.15" customHeight="1" x14ac:dyDescent="0.25">
      <c r="A3" s="626" t="s">
        <v>19</v>
      </c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</row>
    <row r="4" spans="1:15" ht="11.15" customHeight="1" x14ac:dyDescent="0.25">
      <c r="A4" s="643"/>
      <c r="B4" s="643"/>
      <c r="C4" s="643"/>
      <c r="D4" s="643"/>
      <c r="E4" s="643"/>
      <c r="F4" s="643"/>
      <c r="G4" s="643"/>
      <c r="H4" s="117"/>
      <c r="I4" s="117"/>
      <c r="J4" s="115"/>
      <c r="K4" s="115"/>
      <c r="L4" s="115"/>
      <c r="M4" s="115"/>
      <c r="N4" s="115"/>
    </row>
    <row r="5" spans="1:15" ht="11.15" customHeight="1" x14ac:dyDescent="0.25">
      <c r="A5" s="144"/>
      <c r="B5" s="145"/>
      <c r="C5" s="144"/>
      <c r="D5" s="144"/>
      <c r="E5" s="144"/>
      <c r="F5" s="145"/>
      <c r="G5" s="144"/>
      <c r="H5" s="144"/>
      <c r="I5" s="144"/>
      <c r="J5" s="146"/>
      <c r="K5" s="146"/>
      <c r="L5" s="61"/>
    </row>
    <row r="6" spans="1:15" s="245" customFormat="1" ht="15" customHeight="1" x14ac:dyDescent="0.25">
      <c r="A6" s="154"/>
      <c r="B6" s="154"/>
      <c r="C6" s="628" t="s">
        <v>153</v>
      </c>
      <c r="D6" s="628"/>
      <c r="E6" s="628"/>
      <c r="F6" s="628"/>
      <c r="G6" s="628"/>
      <c r="H6" s="628"/>
      <c r="I6" s="155"/>
      <c r="J6" s="628" t="s">
        <v>154</v>
      </c>
      <c r="K6" s="628"/>
      <c r="L6" s="628"/>
      <c r="M6" s="628"/>
      <c r="N6" s="628"/>
      <c r="O6" s="628"/>
    </row>
    <row r="7" spans="1:15" s="245" customFormat="1" ht="15" customHeight="1" x14ac:dyDescent="0.25">
      <c r="A7" s="148"/>
      <c r="B7" s="148"/>
      <c r="C7" s="39" t="s">
        <v>141</v>
      </c>
      <c r="D7" s="39" t="s">
        <v>13</v>
      </c>
      <c r="E7" s="39" t="s">
        <v>142</v>
      </c>
      <c r="F7" s="39" t="s">
        <v>13</v>
      </c>
      <c r="G7" s="39" t="s">
        <v>64</v>
      </c>
      <c r="H7" s="150" t="s">
        <v>143</v>
      </c>
      <c r="I7" s="151"/>
      <c r="J7" s="39" t="s">
        <v>141</v>
      </c>
      <c r="K7" s="39" t="s">
        <v>13</v>
      </c>
      <c r="L7" s="39" t="s">
        <v>142</v>
      </c>
      <c r="M7" s="39" t="s">
        <v>13</v>
      </c>
      <c r="N7" s="39" t="s">
        <v>64</v>
      </c>
      <c r="O7" s="150" t="s">
        <v>143</v>
      </c>
    </row>
    <row r="8" spans="1:15" ht="13" customHeight="1" x14ac:dyDescent="0.25">
      <c r="A8" s="14" t="s">
        <v>6</v>
      </c>
      <c r="B8" s="158"/>
      <c r="C8" s="457">
        <v>50166</v>
      </c>
      <c r="D8" s="16">
        <v>100</v>
      </c>
      <c r="E8" s="457">
        <v>49169.411999999997</v>
      </c>
      <c r="F8" s="16">
        <v>100</v>
      </c>
      <c r="G8" s="16">
        <v>2.026845470513261</v>
      </c>
      <c r="H8" s="16">
        <v>-0.85835276982977327</v>
      </c>
      <c r="I8" s="161"/>
      <c r="J8" s="457">
        <v>182342</v>
      </c>
      <c r="K8" s="16">
        <v>100</v>
      </c>
      <c r="L8" s="457">
        <v>183256.122</v>
      </c>
      <c r="M8" s="16">
        <v>100</v>
      </c>
      <c r="N8" s="16">
        <v>-0.49882208027953734</v>
      </c>
      <c r="O8" s="16">
        <v>-0.8623347493689093</v>
      </c>
    </row>
    <row r="9" spans="1:15" ht="13" customHeight="1" x14ac:dyDescent="0.25">
      <c r="A9" s="41" t="s">
        <v>7</v>
      </c>
      <c r="B9" s="158"/>
      <c r="C9" s="460">
        <v>27149</v>
      </c>
      <c r="D9" s="46">
        <v>54.1</v>
      </c>
      <c r="E9" s="460">
        <v>26540.423999999999</v>
      </c>
      <c r="F9" s="46">
        <v>54</v>
      </c>
      <c r="G9" s="46">
        <v>2.2930153640348783</v>
      </c>
      <c r="H9" s="46"/>
      <c r="I9" s="162"/>
      <c r="J9" s="460">
        <v>98404</v>
      </c>
      <c r="K9" s="46">
        <v>54</v>
      </c>
      <c r="L9" s="460">
        <v>99749.403000000006</v>
      </c>
      <c r="M9" s="46">
        <v>54.4</v>
      </c>
      <c r="N9" s="46">
        <v>-1.3487830097589693</v>
      </c>
      <c r="O9" s="46"/>
    </row>
    <row r="10" spans="1:15" ht="13" customHeight="1" x14ac:dyDescent="0.25">
      <c r="A10" s="237" t="s">
        <v>8</v>
      </c>
      <c r="B10" s="158"/>
      <c r="C10" s="469">
        <v>23017</v>
      </c>
      <c r="D10" s="313">
        <v>45.9</v>
      </c>
      <c r="E10" s="469">
        <v>22627.988000000001</v>
      </c>
      <c r="F10" s="313">
        <v>46</v>
      </c>
      <c r="G10" s="313">
        <v>1.7191630117534107</v>
      </c>
      <c r="H10" s="313"/>
      <c r="I10" s="162"/>
      <c r="J10" s="469">
        <v>83938</v>
      </c>
      <c r="K10" s="313">
        <v>46</v>
      </c>
      <c r="L10" s="469">
        <v>83506.718999999997</v>
      </c>
      <c r="M10" s="313">
        <v>45.6</v>
      </c>
      <c r="N10" s="313">
        <v>0.51646263338402942</v>
      </c>
      <c r="O10" s="313"/>
    </row>
    <row r="11" spans="1:15" ht="13" customHeight="1" x14ac:dyDescent="0.25">
      <c r="A11" s="20" t="s">
        <v>16</v>
      </c>
      <c r="B11" s="156"/>
      <c r="C11" s="458">
        <v>2003</v>
      </c>
      <c r="D11" s="19">
        <v>4</v>
      </c>
      <c r="E11" s="458">
        <v>1777.7539999999999</v>
      </c>
      <c r="F11" s="19">
        <v>3.6</v>
      </c>
      <c r="G11" s="19">
        <v>12.67025696468691</v>
      </c>
      <c r="H11" s="19"/>
      <c r="I11" s="162"/>
      <c r="J11" s="458">
        <v>7999</v>
      </c>
      <c r="K11" s="19">
        <v>4.4000000000000004</v>
      </c>
      <c r="L11" s="458">
        <v>7693.6279999999997</v>
      </c>
      <c r="M11" s="19">
        <v>4.2</v>
      </c>
      <c r="N11" s="19">
        <v>3.9691547342814104</v>
      </c>
      <c r="O11" s="19"/>
    </row>
    <row r="12" spans="1:15" ht="13" customHeight="1" x14ac:dyDescent="0.25">
      <c r="A12" s="22" t="s">
        <v>17</v>
      </c>
      <c r="B12" s="156"/>
      <c r="C12" s="470">
        <v>13162</v>
      </c>
      <c r="D12" s="186">
        <v>26.299999999999997</v>
      </c>
      <c r="E12" s="457">
        <v>13000.166953151538</v>
      </c>
      <c r="F12" s="16">
        <v>26.4</v>
      </c>
      <c r="G12" s="16">
        <v>1.2448536040472247</v>
      </c>
      <c r="H12" s="16"/>
      <c r="I12" s="162"/>
      <c r="J12" s="470">
        <v>49925</v>
      </c>
      <c r="K12" s="186">
        <v>27.400000000000002</v>
      </c>
      <c r="L12" s="457">
        <v>50351.851999999999</v>
      </c>
      <c r="M12" s="16">
        <v>27.499999999999996</v>
      </c>
      <c r="N12" s="16">
        <v>-0.84773843075325317</v>
      </c>
      <c r="O12" s="16"/>
    </row>
    <row r="13" spans="1:15" ht="13" customHeight="1" x14ac:dyDescent="0.25">
      <c r="A13" s="41" t="s">
        <v>70</v>
      </c>
      <c r="C13" s="460">
        <v>510</v>
      </c>
      <c r="D13" s="46">
        <v>1</v>
      </c>
      <c r="E13" s="460">
        <v>531.80200000000002</v>
      </c>
      <c r="F13" s="46">
        <v>1.1000000000000001</v>
      </c>
      <c r="G13" s="46">
        <v>-4.0996461088901537</v>
      </c>
      <c r="H13" s="46"/>
      <c r="I13" s="162"/>
      <c r="J13" s="460">
        <v>1341</v>
      </c>
      <c r="K13" s="46">
        <v>0.7</v>
      </c>
      <c r="L13" s="460">
        <v>467.04599999999999</v>
      </c>
      <c r="M13" s="46">
        <v>0.3</v>
      </c>
      <c r="N13" s="46">
        <v>187.12375226423092</v>
      </c>
      <c r="O13" s="46"/>
    </row>
    <row r="14" spans="1:15" ht="13" customHeight="1" x14ac:dyDescent="0.25">
      <c r="A14" s="47" t="s">
        <v>41</v>
      </c>
      <c r="B14" s="165"/>
      <c r="C14" s="461">
        <v>7342</v>
      </c>
      <c r="D14" s="48">
        <v>14.6</v>
      </c>
      <c r="E14" s="461">
        <v>7318.6030000000001</v>
      </c>
      <c r="F14" s="48">
        <v>14.9</v>
      </c>
      <c r="G14" s="48">
        <v>0.3196921598288549</v>
      </c>
      <c r="H14" s="48">
        <v>-8.3800987718536604</v>
      </c>
      <c r="I14" s="161"/>
      <c r="J14" s="461">
        <v>24673</v>
      </c>
      <c r="K14" s="48">
        <v>13.5</v>
      </c>
      <c r="L14" s="461">
        <v>24995.884999999998</v>
      </c>
      <c r="M14" s="48">
        <v>13.6</v>
      </c>
      <c r="N14" s="48">
        <v>-1.2917526224816567</v>
      </c>
      <c r="O14" s="48">
        <v>-8.0699490187783773</v>
      </c>
    </row>
    <row r="15" spans="1:15" ht="13" customHeight="1" x14ac:dyDescent="0.25">
      <c r="A15" s="133" t="s">
        <v>14</v>
      </c>
      <c r="C15" s="458">
        <v>2140</v>
      </c>
      <c r="D15" s="19">
        <v>4.3</v>
      </c>
      <c r="E15" s="458">
        <v>2222.9229999999998</v>
      </c>
      <c r="F15" s="19">
        <v>4.5</v>
      </c>
      <c r="G15" s="19">
        <v>-3.7303586314055726</v>
      </c>
      <c r="H15" s="19"/>
      <c r="I15" s="162"/>
      <c r="J15" s="458">
        <v>8404</v>
      </c>
      <c r="K15" s="19">
        <v>4.5999999999999996</v>
      </c>
      <c r="L15" s="458">
        <v>8403.4030000000002</v>
      </c>
      <c r="M15" s="19">
        <v>4.5999999999999996</v>
      </c>
      <c r="N15" s="19">
        <v>7.1042647841634832E-3</v>
      </c>
      <c r="O15" s="19"/>
    </row>
    <row r="16" spans="1:15" ht="13" customHeight="1" x14ac:dyDescent="0.25">
      <c r="A16" s="42" t="s">
        <v>59</v>
      </c>
      <c r="B16" s="158"/>
      <c r="C16" s="463">
        <v>733</v>
      </c>
      <c r="D16" s="43">
        <v>1.4999999999999991</v>
      </c>
      <c r="E16" s="463">
        <v>879.40700000000004</v>
      </c>
      <c r="F16" s="43">
        <v>1.7999999999999989</v>
      </c>
      <c r="G16" s="43">
        <v>-16.648377827331373</v>
      </c>
      <c r="H16" s="43"/>
      <c r="I16" s="162"/>
      <c r="J16" s="463">
        <v>2379</v>
      </c>
      <c r="K16" s="43">
        <v>1.2999999999999989</v>
      </c>
      <c r="L16" s="463">
        <v>2892.99</v>
      </c>
      <c r="M16" s="43">
        <v>1.6000000000000014</v>
      </c>
      <c r="N16" s="43">
        <v>-17.766739601588664</v>
      </c>
      <c r="O16" s="43"/>
    </row>
    <row r="17" spans="1:15" ht="13" customHeight="1" x14ac:dyDescent="0.25">
      <c r="A17" s="23" t="s">
        <v>71</v>
      </c>
      <c r="B17" s="158"/>
      <c r="C17" s="458">
        <v>10215</v>
      </c>
      <c r="D17" s="19">
        <v>20.399999999999999</v>
      </c>
      <c r="E17" s="458">
        <v>10420.933000000001</v>
      </c>
      <c r="F17" s="19">
        <v>21.2</v>
      </c>
      <c r="G17" s="19">
        <v>-1.9761474332480655</v>
      </c>
      <c r="H17" s="19">
        <v>-5.519035365471181</v>
      </c>
      <c r="I17" s="161"/>
      <c r="J17" s="458">
        <v>35456</v>
      </c>
      <c r="K17" s="19">
        <v>19.399999999999999</v>
      </c>
      <c r="L17" s="458">
        <v>36292.277999999998</v>
      </c>
      <c r="M17" s="19">
        <v>19.8</v>
      </c>
      <c r="N17" s="19">
        <v>-2.3042863277967784</v>
      </c>
      <c r="O17" s="19">
        <v>-3.2119399994816056</v>
      </c>
    </row>
    <row r="18" spans="1:15" ht="13" customHeight="1" thickBot="1" x14ac:dyDescent="0.3">
      <c r="A18" s="239" t="s">
        <v>15</v>
      </c>
      <c r="B18" s="240"/>
      <c r="C18" s="465">
        <v>3970</v>
      </c>
      <c r="D18" s="270"/>
      <c r="E18" s="377">
        <v>4316.14665057</v>
      </c>
      <c r="F18" s="196"/>
      <c r="G18" s="196">
        <v>-8.0198074484861941</v>
      </c>
      <c r="H18" s="196"/>
      <c r="I18" s="166"/>
      <c r="J18" s="465">
        <v>11069</v>
      </c>
      <c r="K18" s="270"/>
      <c r="L18" s="377">
        <v>12917.283103239999</v>
      </c>
      <c r="M18" s="196"/>
      <c r="N18" s="196">
        <v>-14.30860567557276</v>
      </c>
      <c r="O18" s="196"/>
    </row>
    <row r="19" spans="1:15" ht="11.15" customHeight="1" x14ac:dyDescent="0.25">
      <c r="A19" s="68"/>
      <c r="C19" s="231"/>
      <c r="D19" s="233"/>
      <c r="E19" s="232"/>
      <c r="F19" s="232"/>
      <c r="G19" s="37"/>
      <c r="H19" s="37"/>
      <c r="I19" s="157"/>
      <c r="J19" s="35"/>
      <c r="K19" s="35"/>
      <c r="L19" s="37"/>
      <c r="M19" s="189"/>
      <c r="N19" s="189"/>
      <c r="O19" s="189"/>
    </row>
    <row r="20" spans="1:15" ht="15" customHeight="1" x14ac:dyDescent="0.25">
      <c r="A20" s="238" t="s">
        <v>46</v>
      </c>
      <c r="B20" s="168"/>
      <c r="C20" s="644"/>
      <c r="D20" s="644"/>
      <c r="E20" s="644"/>
      <c r="F20" s="234"/>
      <c r="G20" s="234"/>
      <c r="H20" s="234"/>
      <c r="I20" s="169"/>
      <c r="J20" s="644"/>
      <c r="K20" s="644"/>
      <c r="L20" s="644"/>
      <c r="M20" s="228"/>
      <c r="N20" s="228"/>
      <c r="O20" s="189"/>
    </row>
    <row r="21" spans="1:15" ht="13" customHeight="1" x14ac:dyDescent="0.25">
      <c r="A21" s="488" t="s">
        <v>47</v>
      </c>
      <c r="B21" s="171"/>
      <c r="C21" s="235"/>
      <c r="D21" s="235"/>
      <c r="E21" s="235"/>
      <c r="F21" s="235"/>
      <c r="G21" s="235"/>
      <c r="H21" s="236"/>
      <c r="I21" s="172"/>
      <c r="J21" s="235"/>
      <c r="K21" s="235"/>
      <c r="L21" s="235"/>
      <c r="M21" s="235"/>
      <c r="N21" s="235"/>
      <c r="O21" s="189"/>
    </row>
    <row r="22" spans="1:15" ht="13" customHeight="1" x14ac:dyDescent="0.25">
      <c r="A22" s="495" t="s">
        <v>48</v>
      </c>
      <c r="B22" s="163"/>
      <c r="C22" s="472">
        <v>503.76557336565583</v>
      </c>
      <c r="D22" s="186">
        <v>57.79</v>
      </c>
      <c r="E22" s="472">
        <v>495.1</v>
      </c>
      <c r="F22" s="186">
        <v>56.69</v>
      </c>
      <c r="G22" s="186">
        <v>1.7502672925986174</v>
      </c>
      <c r="H22" s="230"/>
      <c r="I22" s="160"/>
      <c r="J22" s="472">
        <v>2064.9744138716201</v>
      </c>
      <c r="K22" s="186">
        <v>62.16</v>
      </c>
      <c r="L22" s="472">
        <v>2017.9</v>
      </c>
      <c r="M22" s="186">
        <v>60.81</v>
      </c>
      <c r="N22" s="186">
        <v>2.3328417598305062</v>
      </c>
      <c r="O22" s="30"/>
    </row>
    <row r="23" spans="1:15" ht="13" customHeight="1" x14ac:dyDescent="0.25">
      <c r="A23" s="496" t="s">
        <v>49</v>
      </c>
      <c r="B23" s="246"/>
      <c r="C23" s="29">
        <v>131.03935489157124</v>
      </c>
      <c r="D23" s="19">
        <v>15.03</v>
      </c>
      <c r="E23" s="29">
        <v>151.5</v>
      </c>
      <c r="F23" s="19">
        <v>17.350000000000001</v>
      </c>
      <c r="G23" s="19">
        <v>-13.505376309193906</v>
      </c>
      <c r="H23" s="230"/>
      <c r="I23" s="174"/>
      <c r="J23" s="29">
        <v>469.41990214683494</v>
      </c>
      <c r="K23" s="19">
        <v>14.13</v>
      </c>
      <c r="L23" s="29">
        <v>535.1</v>
      </c>
      <c r="M23" s="19">
        <v>16.13</v>
      </c>
      <c r="N23" s="19">
        <v>-12.274359531520297</v>
      </c>
      <c r="O23" s="30"/>
    </row>
    <row r="24" spans="1:15" ht="13" customHeight="1" x14ac:dyDescent="0.25">
      <c r="A24" s="497" t="s">
        <v>57</v>
      </c>
      <c r="B24" s="246"/>
      <c r="C24" s="472">
        <v>236.92124960099943</v>
      </c>
      <c r="D24" s="186">
        <v>27.18</v>
      </c>
      <c r="E24" s="472">
        <v>226.7</v>
      </c>
      <c r="F24" s="186">
        <v>25.96</v>
      </c>
      <c r="G24" s="186">
        <v>4.6087117781206217</v>
      </c>
      <c r="H24" s="230"/>
      <c r="I24" s="174"/>
      <c r="J24" s="472">
        <v>787.40827870799876</v>
      </c>
      <c r="K24" s="186">
        <v>23.7</v>
      </c>
      <c r="L24" s="472">
        <v>765.1</v>
      </c>
      <c r="M24" s="186">
        <v>23.06</v>
      </c>
      <c r="N24" s="186">
        <v>2.9157337221276558</v>
      </c>
      <c r="O24" s="30"/>
    </row>
    <row r="25" spans="1:15" ht="13" customHeight="1" thickBot="1" x14ac:dyDescent="0.3">
      <c r="A25" s="587" t="s">
        <v>2</v>
      </c>
      <c r="B25" s="256"/>
      <c r="C25" s="473">
        <v>871.72617785822649</v>
      </c>
      <c r="D25" s="59">
        <v>100</v>
      </c>
      <c r="E25" s="473">
        <v>873.3</v>
      </c>
      <c r="F25" s="59">
        <v>100</v>
      </c>
      <c r="G25" s="59">
        <v>-0.18021552064279023</v>
      </c>
      <c r="H25" s="186"/>
      <c r="I25" s="160"/>
      <c r="J25" s="473">
        <v>3321.8025947264537</v>
      </c>
      <c r="K25" s="59">
        <v>99.99</v>
      </c>
      <c r="L25" s="473">
        <v>3318.1</v>
      </c>
      <c r="M25" s="59">
        <v>100</v>
      </c>
      <c r="N25" s="59">
        <v>0.11158779803062124</v>
      </c>
      <c r="O25" s="30"/>
    </row>
    <row r="26" spans="1:15" ht="11.15" customHeight="1" x14ac:dyDescent="0.25">
      <c r="A26" s="176"/>
      <c r="C26" s="177"/>
      <c r="D26" s="178"/>
      <c r="E26" s="158"/>
      <c r="F26" s="158"/>
      <c r="G26" s="157"/>
      <c r="H26" s="157"/>
      <c r="I26" s="157"/>
      <c r="J26" s="80"/>
      <c r="K26" s="80"/>
      <c r="L26" s="157"/>
    </row>
    <row r="27" spans="1:15" ht="11.15" customHeight="1" x14ac:dyDescent="0.25">
      <c r="A27" s="640" t="s">
        <v>147</v>
      </c>
      <c r="B27" s="640"/>
      <c r="C27" s="640"/>
      <c r="D27" s="640"/>
      <c r="E27" s="640"/>
      <c r="F27" s="640"/>
      <c r="G27" s="640"/>
      <c r="H27" s="640"/>
      <c r="I27" s="640"/>
      <c r="J27" s="640"/>
      <c r="K27" s="640"/>
      <c r="L27" s="640"/>
      <c r="M27" s="640"/>
      <c r="N27" s="640"/>
      <c r="O27" s="640"/>
    </row>
    <row r="28" spans="1:15" ht="10.5" customHeight="1" x14ac:dyDescent="0.25">
      <c r="A28" s="590" t="s">
        <v>148</v>
      </c>
    </row>
    <row r="29" spans="1:15" ht="10.5" customHeight="1" x14ac:dyDescent="0.25">
      <c r="A29" s="627" t="s">
        <v>140</v>
      </c>
      <c r="B29" s="627"/>
      <c r="C29" s="627"/>
      <c r="D29" s="627"/>
      <c r="E29" s="627"/>
      <c r="F29" s="627"/>
      <c r="G29" s="627"/>
      <c r="H29" s="627"/>
      <c r="I29" s="627"/>
      <c r="J29" s="627"/>
      <c r="K29" s="627"/>
      <c r="L29" s="627"/>
      <c r="M29" s="627"/>
      <c r="N29" s="627"/>
      <c r="O29" s="627"/>
    </row>
    <row r="30" spans="1:15" ht="11.15" customHeight="1" x14ac:dyDescent="0.25">
      <c r="B30" s="179"/>
      <c r="C30" s="179"/>
      <c r="D30" s="179"/>
      <c r="E30" s="179"/>
      <c r="F30" s="179"/>
      <c r="G30" s="179"/>
      <c r="H30" s="179"/>
      <c r="I30" s="179"/>
    </row>
    <row r="31" spans="1:15" ht="11.15" customHeight="1" x14ac:dyDescent="0.25">
      <c r="A31" s="101"/>
      <c r="C31" s="101"/>
      <c r="D31" s="101"/>
      <c r="F31" s="102"/>
    </row>
    <row r="32" spans="1:15" ht="11.15" customHeight="1" x14ac:dyDescent="0.25">
      <c r="A32" s="101"/>
      <c r="C32" s="101"/>
      <c r="D32" s="101"/>
      <c r="F32" s="102"/>
    </row>
    <row r="33" spans="1:15" ht="11.15" customHeight="1" x14ac:dyDescent="0.25">
      <c r="I33" s="82"/>
      <c r="J33" s="82"/>
      <c r="K33" s="82"/>
      <c r="L33" s="82"/>
      <c r="M33" s="82"/>
      <c r="N33" s="82"/>
      <c r="O33" s="82"/>
    </row>
    <row r="34" spans="1:15" ht="11.15" customHeight="1" x14ac:dyDescent="0.25">
      <c r="A34" s="101"/>
      <c r="C34" s="101"/>
      <c r="D34" s="101"/>
      <c r="F34" s="102"/>
    </row>
    <row r="35" spans="1:15" ht="11.15" customHeight="1" x14ac:dyDescent="0.25">
      <c r="A35" s="101"/>
      <c r="C35" s="101"/>
      <c r="D35" s="101"/>
      <c r="F35" s="102"/>
    </row>
    <row r="36" spans="1:15" ht="11.15" customHeight="1" x14ac:dyDescent="0.25">
      <c r="A36" s="179"/>
      <c r="C36" s="101"/>
      <c r="D36" s="101"/>
      <c r="F36" s="102"/>
    </row>
    <row r="37" spans="1:15" ht="11.15" customHeight="1" x14ac:dyDescent="0.25">
      <c r="A37" s="101"/>
      <c r="C37" s="101"/>
      <c r="D37" s="101"/>
      <c r="F37" s="102"/>
    </row>
    <row r="38" spans="1:15" ht="11.15" customHeight="1" x14ac:dyDescent="0.25">
      <c r="A38" s="101"/>
      <c r="C38" s="101"/>
      <c r="D38" s="101"/>
      <c r="F38" s="102"/>
    </row>
    <row r="39" spans="1:15" ht="11.15" customHeight="1" x14ac:dyDescent="0.25">
      <c r="A39" s="101"/>
      <c r="C39" s="101"/>
      <c r="D39" s="101"/>
      <c r="F39" s="102"/>
    </row>
    <row r="40" spans="1:15" ht="11.15" customHeight="1" x14ac:dyDescent="0.25">
      <c r="A40" s="101"/>
      <c r="C40" s="101"/>
      <c r="D40" s="101"/>
      <c r="F40" s="102"/>
    </row>
    <row r="41" spans="1:15" ht="11.15" customHeight="1" x14ac:dyDescent="0.25">
      <c r="A41" s="101"/>
      <c r="C41" s="101"/>
      <c r="D41" s="101"/>
      <c r="F41" s="102"/>
    </row>
    <row r="42" spans="1:15" ht="11.15" customHeight="1" x14ac:dyDescent="0.25">
      <c r="A42" s="101"/>
      <c r="C42" s="101"/>
      <c r="D42" s="101"/>
      <c r="F42" s="102"/>
    </row>
    <row r="43" spans="1:15" ht="11.15" customHeight="1" x14ac:dyDescent="0.25">
      <c r="A43" s="101"/>
      <c r="C43" s="101"/>
      <c r="D43" s="101"/>
      <c r="F43" s="102"/>
    </row>
    <row r="44" spans="1:15" ht="11.15" customHeight="1" x14ac:dyDescent="0.25">
      <c r="A44" s="101"/>
      <c r="C44" s="101"/>
      <c r="D44" s="101"/>
      <c r="F44" s="102"/>
    </row>
    <row r="45" spans="1:15" ht="11.15" customHeight="1" x14ac:dyDescent="0.25">
      <c r="A45" s="101"/>
      <c r="C45" s="101"/>
      <c r="D45" s="101"/>
      <c r="F45" s="102"/>
    </row>
    <row r="46" spans="1:15" ht="11.15" customHeight="1" x14ac:dyDescent="0.25">
      <c r="A46" s="101"/>
      <c r="C46" s="101"/>
      <c r="D46" s="101"/>
      <c r="F46" s="102"/>
    </row>
    <row r="47" spans="1:15" ht="11.15" customHeight="1" x14ac:dyDescent="0.25">
      <c r="A47" s="101"/>
      <c r="C47" s="101"/>
      <c r="D47" s="101"/>
      <c r="F47" s="102"/>
    </row>
    <row r="48" spans="1:15" ht="11.15" customHeight="1" x14ac:dyDescent="0.25">
      <c r="A48" s="101"/>
      <c r="B48" s="180"/>
      <c r="C48" s="180"/>
      <c r="D48" s="101"/>
      <c r="F48" s="102"/>
    </row>
    <row r="49" spans="1:6" ht="11.15" customHeight="1" x14ac:dyDescent="0.25">
      <c r="A49" s="181"/>
      <c r="B49" s="182"/>
      <c r="C49" s="182"/>
      <c r="D49" s="101"/>
      <c r="F49" s="102"/>
    </row>
    <row r="50" spans="1:6" ht="11.15" customHeight="1" x14ac:dyDescent="0.25">
      <c r="A50" s="101"/>
      <c r="B50" s="96"/>
      <c r="C50" s="96"/>
      <c r="D50" s="101"/>
      <c r="F50" s="102"/>
    </row>
    <row r="51" spans="1:6" ht="11.15" customHeight="1" x14ac:dyDescent="0.25">
      <c r="A51" s="101"/>
      <c r="B51" s="96"/>
      <c r="C51" s="96"/>
      <c r="D51" s="152"/>
      <c r="F51" s="102"/>
    </row>
  </sheetData>
  <mergeCells count="10">
    <mergeCell ref="A1:O1"/>
    <mergeCell ref="A2:O2"/>
    <mergeCell ref="A3:O3"/>
    <mergeCell ref="A27:O27"/>
    <mergeCell ref="A29:O29"/>
    <mergeCell ref="J6:O6"/>
    <mergeCell ref="C6:H6"/>
    <mergeCell ref="A4:G4"/>
    <mergeCell ref="C20:E20"/>
    <mergeCell ref="J20:L20"/>
  </mergeCells>
  <printOptions horizontalCentered="1"/>
  <pageMargins left="0.43307086614173229" right="0.31496062992125984" top="0.78740157480314965" bottom="0.23622047244094491" header="0" footer="0"/>
  <pageSetup scale="44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4</xdr:col>
                <xdr:colOff>0</xdr:colOff>
                <xdr:row>51</xdr:row>
                <xdr:rowOff>0</xdr:rowOff>
              </from>
              <to>
                <xdr:col>4</xdr:col>
                <xdr:colOff>0</xdr:colOff>
                <xdr:row>51</xdr:row>
                <xdr:rowOff>0</xdr:rowOff>
              </to>
            </anchor>
          </objectPr>
        </oleObject>
      </mc:Choice>
      <mc:Fallback>
        <oleObject progId="Word.Picture.8" shapeId="5121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47"/>
  <sheetViews>
    <sheetView showGridLines="0" zoomScaleNormal="100" zoomScaleSheetLayoutView="120" workbookViewId="0">
      <selection sqref="A1:J1"/>
    </sheetView>
  </sheetViews>
  <sheetFormatPr defaultColWidth="9.81640625" defaultRowHeight="11.15" customHeight="1" x14ac:dyDescent="0.25"/>
  <cols>
    <col min="1" max="1" width="25.7265625" style="423" customWidth="1"/>
    <col min="2" max="2" width="1.7265625" style="394" customWidth="1"/>
    <col min="3" max="4" width="10.7265625" style="415" customWidth="1"/>
    <col min="5" max="5" width="1.7265625" style="415" customWidth="1"/>
    <col min="6" max="7" width="10.7265625" style="415" customWidth="1"/>
    <col min="8" max="8" width="1.7265625" style="415" customWidth="1"/>
    <col min="9" max="10" width="10.7265625" style="415" customWidth="1"/>
    <col min="11" max="11" width="17.453125" style="394" customWidth="1"/>
    <col min="12" max="12" width="18" style="394" customWidth="1"/>
    <col min="13" max="14" width="11.26953125" style="394" customWidth="1"/>
    <col min="15" max="15" width="19" style="394" customWidth="1"/>
    <col min="16" max="16" width="13.54296875" style="386" customWidth="1"/>
    <col min="17" max="16384" width="9.81640625" style="386"/>
  </cols>
  <sheetData>
    <row r="1" spans="1:18" ht="11.15" customHeight="1" x14ac:dyDescent="0.25">
      <c r="A1" s="624" t="s">
        <v>0</v>
      </c>
      <c r="B1" s="624"/>
      <c r="C1" s="624"/>
      <c r="D1" s="624"/>
      <c r="E1" s="624"/>
      <c r="F1" s="624"/>
      <c r="G1" s="624"/>
      <c r="H1" s="624"/>
      <c r="I1" s="624"/>
      <c r="J1" s="624"/>
      <c r="K1" s="384"/>
      <c r="L1" s="384"/>
      <c r="M1" s="384"/>
      <c r="N1" s="385"/>
      <c r="O1" s="386"/>
      <c r="P1" s="387"/>
      <c r="Q1" s="387"/>
      <c r="R1" s="387"/>
    </row>
    <row r="2" spans="1:18" ht="11.15" customHeight="1" x14ac:dyDescent="0.25">
      <c r="A2" s="625" t="s">
        <v>54</v>
      </c>
      <c r="B2" s="625"/>
      <c r="C2" s="625"/>
      <c r="D2" s="625"/>
      <c r="E2" s="625"/>
      <c r="F2" s="625"/>
      <c r="G2" s="625"/>
      <c r="H2" s="625"/>
      <c r="I2" s="625"/>
      <c r="J2" s="625"/>
      <c r="K2" s="388"/>
      <c r="L2" s="388"/>
      <c r="M2" s="388"/>
      <c r="N2" s="389"/>
      <c r="O2" s="384"/>
      <c r="P2" s="390"/>
      <c r="Q2" s="390"/>
      <c r="R2" s="390"/>
    </row>
    <row r="3" spans="1:18" ht="11.15" customHeight="1" x14ac:dyDescent="0.25">
      <c r="A3" s="417"/>
      <c r="B3" s="391"/>
      <c r="C3" s="412"/>
      <c r="D3" s="412"/>
      <c r="E3" s="412"/>
      <c r="F3" s="412"/>
      <c r="G3" s="412"/>
      <c r="H3" s="412"/>
      <c r="I3" s="412"/>
      <c r="J3" s="412"/>
      <c r="K3" s="392"/>
      <c r="L3" s="392"/>
      <c r="M3" s="392"/>
      <c r="N3" s="392"/>
      <c r="O3" s="388"/>
    </row>
    <row r="4" spans="1:18" ht="15" customHeight="1" x14ac:dyDescent="0.25">
      <c r="A4" s="418"/>
      <c r="B4" s="395"/>
      <c r="C4" s="414" t="s">
        <v>55</v>
      </c>
      <c r="D4" s="414"/>
      <c r="E4" s="413"/>
      <c r="F4" s="414" t="s">
        <v>72</v>
      </c>
      <c r="G4" s="414"/>
      <c r="H4" s="414"/>
      <c r="I4" s="414"/>
      <c r="J4" s="414"/>
    </row>
    <row r="5" spans="1:18" ht="15" customHeight="1" x14ac:dyDescent="0.25">
      <c r="A5" s="419"/>
      <c r="B5" s="413"/>
      <c r="C5" s="489" t="s">
        <v>155</v>
      </c>
      <c r="D5" s="489" t="s">
        <v>156</v>
      </c>
      <c r="E5" s="427"/>
      <c r="F5" s="402">
        <v>43435</v>
      </c>
      <c r="G5" s="404"/>
      <c r="H5" s="428"/>
      <c r="I5" s="402">
        <v>43070</v>
      </c>
      <c r="J5" s="402"/>
    </row>
    <row r="6" spans="1:18" s="396" customFormat="1" ht="15" customHeight="1" x14ac:dyDescent="0.25">
      <c r="A6" s="419"/>
      <c r="B6" s="413"/>
      <c r="E6" s="429"/>
      <c r="F6" s="403" t="s">
        <v>56</v>
      </c>
      <c r="G6" s="403" t="s">
        <v>129</v>
      </c>
      <c r="H6" s="403"/>
      <c r="I6" s="403" t="s">
        <v>56</v>
      </c>
      <c r="J6" s="403" t="s">
        <v>129</v>
      </c>
      <c r="K6" s="394"/>
      <c r="L6" s="394"/>
      <c r="M6" s="394"/>
      <c r="N6" s="394"/>
      <c r="O6" s="394"/>
    </row>
    <row r="7" spans="1:18" ht="13" customHeight="1" x14ac:dyDescent="0.25">
      <c r="A7" s="420" t="s">
        <v>157</v>
      </c>
      <c r="B7" s="605"/>
      <c r="C7" s="405">
        <v>1.9210169543508737E-2</v>
      </c>
      <c r="D7" s="405">
        <v>4.8305521271513552E-2</v>
      </c>
      <c r="E7" s="606"/>
      <c r="F7" s="368">
        <v>19.6829</v>
      </c>
      <c r="G7" s="408">
        <v>1</v>
      </c>
      <c r="H7" s="607"/>
      <c r="I7" s="368">
        <v>19.735399999999998</v>
      </c>
      <c r="J7" s="408">
        <v>1</v>
      </c>
      <c r="K7" s="512"/>
      <c r="L7" s="512"/>
      <c r="M7" s="560"/>
      <c r="N7" s="560"/>
      <c r="O7" s="560"/>
      <c r="P7" s="560"/>
      <c r="Q7" s="512"/>
      <c r="R7" s="512"/>
    </row>
    <row r="8" spans="1:18" ht="13" customHeight="1" x14ac:dyDescent="0.25">
      <c r="A8" s="421" t="s">
        <v>3</v>
      </c>
      <c r="B8" s="605"/>
      <c r="C8" s="406">
        <v>5.8120443707569969E-3</v>
      </c>
      <c r="D8" s="406">
        <v>3.1780069617352691E-2</v>
      </c>
      <c r="E8" s="606"/>
      <c r="F8" s="407">
        <v>3249.75</v>
      </c>
      <c r="G8" s="409">
        <v>6.0567428263712591E-3</v>
      </c>
      <c r="H8" s="607"/>
      <c r="I8" s="410">
        <v>2984</v>
      </c>
      <c r="J8" s="409">
        <v>6.6137399463806965E-3</v>
      </c>
      <c r="K8" s="512"/>
      <c r="L8" s="512"/>
      <c r="M8" s="560"/>
      <c r="N8" s="560"/>
      <c r="O8" s="560"/>
      <c r="P8" s="560"/>
      <c r="Q8" s="560"/>
      <c r="R8" s="561"/>
    </row>
    <row r="9" spans="1:18" ht="13" customHeight="1" x14ac:dyDescent="0.25">
      <c r="A9" s="420" t="s">
        <v>4</v>
      </c>
      <c r="B9" s="605"/>
      <c r="C9" s="405">
        <v>9.0286791244236326</v>
      </c>
      <c r="D9" s="405">
        <v>46063.026495498845</v>
      </c>
      <c r="E9" s="606"/>
      <c r="F9" s="368">
        <v>638.17999999999995</v>
      </c>
      <c r="G9" s="408">
        <v>3.0842238866777401E-2</v>
      </c>
      <c r="H9" s="607"/>
      <c r="I9" s="411">
        <v>22793.3</v>
      </c>
      <c r="J9" s="408">
        <v>8.6584215537021845E-4</v>
      </c>
      <c r="K9" s="512"/>
      <c r="L9" s="512"/>
      <c r="M9" s="560"/>
      <c r="N9" s="560"/>
      <c r="O9" s="560"/>
      <c r="P9" s="560"/>
      <c r="Q9" s="560"/>
      <c r="R9" s="561"/>
    </row>
    <row r="10" spans="1:18" ht="13" customHeight="1" x14ac:dyDescent="0.25">
      <c r="A10" s="421" t="s">
        <v>158</v>
      </c>
      <c r="B10" s="605"/>
      <c r="C10" s="406">
        <v>9.619484622052088E-3</v>
      </c>
      <c r="D10" s="406">
        <v>3.7455667210071431E-2</v>
      </c>
      <c r="E10" s="606"/>
      <c r="F10" s="407">
        <v>3.8748</v>
      </c>
      <c r="G10" s="409">
        <v>5.0797202436254771</v>
      </c>
      <c r="H10" s="607"/>
      <c r="I10" s="410">
        <v>3.3079999999999998</v>
      </c>
      <c r="J10" s="409">
        <v>5.9659613059250303</v>
      </c>
      <c r="K10" s="512"/>
      <c r="L10" s="512"/>
      <c r="M10" s="560"/>
      <c r="N10" s="560"/>
      <c r="O10" s="560"/>
      <c r="P10" s="560"/>
      <c r="Q10" s="560"/>
      <c r="R10" s="561"/>
    </row>
    <row r="11" spans="1:18" ht="13" customHeight="1" x14ac:dyDescent="0.25">
      <c r="A11" s="82" t="s">
        <v>5</v>
      </c>
      <c r="B11" s="608"/>
      <c r="C11" s="405">
        <v>0.14347584962602089</v>
      </c>
      <c r="D11" s="405">
        <v>0.47645603232276046</v>
      </c>
      <c r="E11" s="606"/>
      <c r="F11" s="368">
        <v>37.700000000000003</v>
      </c>
      <c r="G11" s="408">
        <v>0.52209283819628638</v>
      </c>
      <c r="H11" s="607"/>
      <c r="I11" s="411">
        <v>18.649000000000001</v>
      </c>
      <c r="J11" s="408">
        <v>1.058255134323556</v>
      </c>
      <c r="K11" s="512"/>
      <c r="L11" s="512"/>
      <c r="M11" s="560"/>
      <c r="N11" s="560"/>
      <c r="O11" s="560"/>
      <c r="P11" s="560"/>
      <c r="Q11" s="560"/>
      <c r="R11" s="561"/>
    </row>
    <row r="12" spans="1:18" ht="13" customHeight="1" x14ac:dyDescent="0.25">
      <c r="A12" s="422" t="s">
        <v>73</v>
      </c>
      <c r="B12" s="608"/>
      <c r="C12" s="406">
        <v>4.2759949398301078E-3</v>
      </c>
      <c r="D12" s="406">
        <v>2.5629722409740596E-2</v>
      </c>
      <c r="E12" s="606"/>
      <c r="F12" s="407">
        <v>695.69</v>
      </c>
      <c r="G12" s="409">
        <v>2.8292630338225357E-2</v>
      </c>
      <c r="H12" s="607"/>
      <c r="I12" s="410">
        <v>615.22</v>
      </c>
      <c r="J12" s="409">
        <v>3.2078606027112246E-2</v>
      </c>
      <c r="K12" s="512"/>
      <c r="L12" s="512"/>
      <c r="M12" s="560"/>
      <c r="N12" s="560"/>
      <c r="O12" s="560"/>
      <c r="P12" s="560"/>
      <c r="Q12" s="560"/>
      <c r="R12" s="561"/>
    </row>
    <row r="13" spans="1:18" ht="13" customHeight="1" thickBot="1" x14ac:dyDescent="0.3">
      <c r="A13" s="604" t="s">
        <v>159</v>
      </c>
      <c r="B13" s="609"/>
      <c r="C13" s="430">
        <v>3.3647126235925029E-3</v>
      </c>
      <c r="D13" s="430">
        <v>1.5678661469948008E-2</v>
      </c>
      <c r="E13" s="430"/>
      <c r="F13" s="610">
        <v>0.87330898999999995</v>
      </c>
      <c r="G13" s="431">
        <v>22.538299989331382</v>
      </c>
      <c r="H13" s="431"/>
      <c r="I13" s="610">
        <v>0.83720713000000002</v>
      </c>
      <c r="J13" s="431">
        <v>23.5729000540165</v>
      </c>
      <c r="K13" s="512"/>
      <c r="L13" s="512"/>
      <c r="M13" s="560"/>
      <c r="N13" s="560"/>
      <c r="O13" s="560"/>
      <c r="P13" s="560"/>
      <c r="Q13" s="560"/>
      <c r="R13" s="561"/>
    </row>
    <row r="14" spans="1:18" ht="11.15" customHeight="1" x14ac:dyDescent="0.25">
      <c r="A14" s="419"/>
      <c r="B14" s="393"/>
      <c r="C14" s="413"/>
      <c r="D14" s="413"/>
      <c r="E14" s="413"/>
      <c r="F14" s="413"/>
      <c r="G14" s="413"/>
      <c r="H14" s="413"/>
      <c r="I14" s="413"/>
      <c r="J14" s="413"/>
    </row>
    <row r="16" spans="1:18" ht="11.15" customHeight="1" x14ac:dyDescent="0.25">
      <c r="A16" s="645" t="s">
        <v>119</v>
      </c>
      <c r="B16" s="645"/>
      <c r="C16" s="645"/>
      <c r="D16" s="645"/>
      <c r="E16" s="645"/>
      <c r="F16" s="645"/>
      <c r="G16" s="645"/>
      <c r="H16" s="645"/>
      <c r="I16" s="645"/>
      <c r="J16" s="645"/>
    </row>
    <row r="21" spans="1:16" ht="11.15" customHeight="1" x14ac:dyDescent="0.25">
      <c r="P21" s="396"/>
    </row>
    <row r="22" spans="1:16" ht="11.15" customHeight="1" x14ac:dyDescent="0.25">
      <c r="P22" s="396"/>
    </row>
    <row r="23" spans="1:16" ht="11.15" customHeight="1" x14ac:dyDescent="0.25">
      <c r="P23" s="396"/>
    </row>
    <row r="25" spans="1:16" ht="11.15" customHeight="1" x14ac:dyDescent="0.25">
      <c r="A25" s="424"/>
      <c r="B25" s="397"/>
    </row>
    <row r="28" spans="1:16" ht="11.15" customHeight="1" x14ac:dyDescent="0.25">
      <c r="A28" s="424"/>
      <c r="B28" s="397"/>
    </row>
    <row r="29" spans="1:16" ht="11.15" customHeight="1" x14ac:dyDescent="0.25">
      <c r="A29" s="424"/>
      <c r="B29" s="397"/>
    </row>
    <row r="30" spans="1:16" ht="11.15" customHeight="1" x14ac:dyDescent="0.25">
      <c r="A30" s="424"/>
      <c r="B30" s="397"/>
    </row>
    <row r="31" spans="1:16" ht="11.15" customHeight="1" x14ac:dyDescent="0.25">
      <c r="A31" s="424"/>
      <c r="B31" s="397"/>
    </row>
    <row r="32" spans="1:16" ht="11.15" customHeight="1" x14ac:dyDescent="0.25">
      <c r="K32" s="398"/>
      <c r="M32" s="399"/>
      <c r="N32" s="399"/>
    </row>
    <row r="33" spans="1:15" ht="11.15" customHeight="1" x14ac:dyDescent="0.25">
      <c r="K33" s="400"/>
      <c r="M33" s="399"/>
      <c r="N33" s="399"/>
    </row>
    <row r="34" spans="1:15" ht="11.15" customHeight="1" x14ac:dyDescent="0.25">
      <c r="K34" s="385"/>
      <c r="O34" s="399"/>
    </row>
    <row r="37" spans="1:15" ht="11.15" customHeight="1" x14ac:dyDescent="0.25">
      <c r="F37" s="416"/>
      <c r="G37" s="416"/>
      <c r="H37" s="416"/>
      <c r="I37" s="416"/>
      <c r="J37" s="416"/>
      <c r="K37" s="386"/>
      <c r="L37" s="386"/>
      <c r="M37" s="386"/>
      <c r="N37" s="386"/>
    </row>
    <row r="38" spans="1:15" ht="11.15" customHeight="1" x14ac:dyDescent="0.25">
      <c r="K38" s="386"/>
      <c r="L38" s="386"/>
      <c r="M38" s="386"/>
      <c r="N38" s="386"/>
      <c r="O38" s="396"/>
    </row>
    <row r="39" spans="1:15" ht="11.15" customHeight="1" x14ac:dyDescent="0.25">
      <c r="K39" s="396"/>
      <c r="L39" s="396"/>
      <c r="M39" s="396"/>
      <c r="N39" s="396"/>
      <c r="O39" s="396"/>
    </row>
    <row r="40" spans="1:15" ht="11.15" customHeight="1" x14ac:dyDescent="0.25">
      <c r="K40" s="401"/>
      <c r="L40" s="401"/>
      <c r="M40" s="401"/>
      <c r="N40" s="401"/>
      <c r="O40" s="396"/>
    </row>
    <row r="41" spans="1:15" ht="11.15" customHeight="1" x14ac:dyDescent="0.25">
      <c r="K41" s="401"/>
      <c r="L41" s="401"/>
      <c r="M41" s="401"/>
      <c r="N41" s="401"/>
      <c r="O41" s="401"/>
    </row>
    <row r="42" spans="1:15" ht="11.15" customHeight="1" x14ac:dyDescent="0.25">
      <c r="K42" s="401"/>
      <c r="L42" s="401"/>
      <c r="M42" s="401"/>
      <c r="N42" s="401"/>
      <c r="O42" s="401"/>
    </row>
    <row r="43" spans="1:15" ht="11.15" customHeight="1" x14ac:dyDescent="0.25">
      <c r="K43" s="401"/>
      <c r="L43" s="401"/>
      <c r="M43" s="401"/>
      <c r="N43" s="401"/>
      <c r="O43" s="401"/>
    </row>
    <row r="44" spans="1:15" ht="11.15" customHeight="1" x14ac:dyDescent="0.25">
      <c r="K44" s="396"/>
      <c r="L44" s="396"/>
      <c r="M44" s="396"/>
      <c r="N44" s="396"/>
      <c r="O44" s="401"/>
    </row>
    <row r="45" spans="1:15" ht="11.15" customHeight="1" x14ac:dyDescent="0.25">
      <c r="A45" s="424"/>
      <c r="B45" s="397"/>
      <c r="K45" s="396"/>
      <c r="L45" s="396"/>
      <c r="M45" s="396"/>
      <c r="N45" s="396"/>
      <c r="O45" s="396"/>
    </row>
    <row r="46" spans="1:15" ht="11.15" customHeight="1" x14ac:dyDescent="0.25">
      <c r="A46" s="424"/>
      <c r="B46" s="397"/>
      <c r="K46" s="401"/>
      <c r="L46" s="401"/>
      <c r="M46" s="401"/>
      <c r="N46" s="401"/>
      <c r="O46" s="396"/>
    </row>
    <row r="47" spans="1:15" ht="11.15" customHeight="1" x14ac:dyDescent="0.25">
      <c r="A47" s="424"/>
      <c r="B47" s="397"/>
      <c r="O47" s="401"/>
    </row>
  </sheetData>
  <mergeCells count="3">
    <mergeCell ref="A16:J16"/>
    <mergeCell ref="A1:J1"/>
    <mergeCell ref="A2:J2"/>
  </mergeCells>
  <pageMargins left="1.0236220472440944" right="0.31496062992125984" top="0.78740157480314965" bottom="0.39370078740157483" header="0.51181102362204722" footer="0.51181102362204722"/>
  <pageSetup scale="65" orientation="portrait" r:id="rId1"/>
  <headerFooter alignWithMargins="0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Consolidated Results</vt:lpstr>
      <vt:lpstr>Consolidated Balance</vt:lpstr>
      <vt:lpstr>FEMCO Comercial</vt:lpstr>
      <vt:lpstr>FEMSA Comercio-Proximity Div</vt:lpstr>
      <vt:lpstr>FEMSA Comercio-Health Div</vt:lpstr>
      <vt:lpstr>FEMSA Comercio-Fuel Div</vt:lpstr>
      <vt:lpstr>Coca-Cola FEMSA</vt:lpstr>
      <vt:lpstr>Other Info</vt:lpstr>
      <vt:lpstr>'Coca-Cola FEMSA'!Print_Area</vt:lpstr>
      <vt:lpstr>'Consolidated Balance'!Print_Area</vt:lpstr>
      <vt:lpstr>'Consolidated Results'!Print_Area</vt:lpstr>
      <vt:lpstr>'FEMCO Comercial'!Print_Area</vt:lpstr>
      <vt:lpstr>'FEMSA Comercio-Fuel Div'!Print_Area</vt:lpstr>
      <vt:lpstr>'FEMSA Comercio-Health Div'!Print_Area</vt:lpstr>
      <vt:lpstr>'FEMSA Comercio-Proximity Div'!Print_Area</vt:lpstr>
      <vt:lpstr>'Other Info'!Print_Area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1360303</dc:creator>
  <cp:lastModifiedBy>Manero Martínez Jose Enrique</cp:lastModifiedBy>
  <cp:lastPrinted>2018-07-20T19:35:30Z</cp:lastPrinted>
  <dcterms:created xsi:type="dcterms:W3CDTF">2011-12-21T23:50:30Z</dcterms:created>
  <dcterms:modified xsi:type="dcterms:W3CDTF">2019-03-12T02:09:23Z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