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embeddings/oleObject1.bin" ContentType="application/vnd.openxmlformats-officedocument.oleObject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5.bin" ContentType="application/vnd.openxmlformats-officedocument.spreadsheetml.customProperty"/>
  <Override PartName="/xl/drawings/drawing6.xml" ContentType="application/vnd.openxmlformats-officedocument.drawing+xml"/>
  <Override PartName="/xl/embeddings/oleObject4.bin" ContentType="application/vnd.openxmlformats-officedocument.oleObject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\\shpfem01.csc.fmx\RI\Trimestres FEMSA\2020\10 Octubre\Documentos Finales\"/>
    </mc:Choice>
  </mc:AlternateContent>
  <xr:revisionPtr revIDLastSave="0" documentId="13_ncr:1_{A4BA66C7-482E-47EE-90B3-975D7D8B412D}" xr6:coauthVersionLast="45" xr6:coauthVersionMax="45" xr10:uidLastSave="{00000000-0000-0000-0000-000000000000}"/>
  <bookViews>
    <workbookView xWindow="1350" yWindow="-16320" windowWidth="29040" windowHeight="15840" tabRatio="880" activeTab="1" xr2:uid="{00000000-000D-0000-FFFF-FFFF00000000}"/>
  </bookViews>
  <sheets>
    <sheet name="Consolidated Balance" sheetId="17" r:id="rId1"/>
    <sheet name="Consolidated Results" sheetId="14" r:id="rId2"/>
    <sheet name="FEMCO Proximidad" sheetId="16" r:id="rId3"/>
    <sheet name="FEMCO Health" sheetId="11" r:id="rId4"/>
    <sheet name="FEMCO Fuel" sheetId="12" r:id="rId5"/>
    <sheet name="Coca-Cola FEMSA" sheetId="5" r:id="rId6"/>
    <sheet name="Other Info" sheetId="8" r:id="rId7"/>
  </sheets>
  <definedNames>
    <definedName name="ebitdaprom" localSheetId="5">#REF!,#REF!,#REF!,#REF!,#REF!,#REF!</definedName>
    <definedName name="ebitdaprom" localSheetId="4">#REF!,#REF!,#REF!,#REF!,#REF!,#REF!</definedName>
    <definedName name="ebitdaprom" localSheetId="3">#REF!,#REF!,#REF!,#REF!,#REF!,#REF!</definedName>
    <definedName name="ebitdaprom" localSheetId="2">#REF!,#REF!,#REF!,#REF!,#REF!,#REF!</definedName>
    <definedName name="ebitdaprom" localSheetId="6">#REF!,#REF!,#REF!,#REF!,#REF!,#REF!</definedName>
    <definedName name="_xlnm.Print_Area" localSheetId="5">'Coca-Cola FEMSA'!$A$1:$M$26</definedName>
    <definedName name="_xlnm.Print_Area" localSheetId="0">'Consolidated Balance'!$A$1:$H$56</definedName>
    <definedName name="_xlnm.Print_Area" localSheetId="1">'Consolidated Results'!$A$1:$O$41</definedName>
    <definedName name="_xlnm.Print_Area" localSheetId="4">'FEMCO Fuel'!$A$1:$M$33</definedName>
    <definedName name="_xlnm.Print_Area" localSheetId="3">'FEMCO Health'!$A$1:$N$35</definedName>
    <definedName name="_xlnm.Print_Area" localSheetId="2">'FEMCO Proximidad'!$A$1:$M$35</definedName>
    <definedName name="_xlnm.Print_Area" localSheetId="6">'Other Info'!$A$1:$J$14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8" l="1"/>
  <c r="G11" i="8"/>
  <c r="G10" i="8"/>
  <c r="G9" i="8"/>
  <c r="G8" i="8"/>
  <c r="G7" i="8"/>
  <c r="J12" i="8"/>
  <c r="J11" i="8"/>
  <c r="J10" i="8"/>
  <c r="J9" i="8"/>
  <c r="J8" i="8"/>
  <c r="J7" i="8"/>
  <c r="D10" i="17" l="1"/>
  <c r="E24" i="17" l="1"/>
  <c r="E32" i="17" l="1"/>
  <c r="E31" i="17" l="1"/>
  <c r="E16" i="17" l="1"/>
  <c r="E29" i="17"/>
  <c r="E10" i="17"/>
  <c r="D51" i="17" l="1"/>
  <c r="E51" i="17" s="1"/>
  <c r="F51" i="17" s="1"/>
  <c r="G51" i="17" s="1"/>
  <c r="F14" i="17" l="1"/>
  <c r="F27" i="17"/>
  <c r="F23" i="17"/>
  <c r="F7" i="17" l="1"/>
  <c r="F20" i="17"/>
  <c r="F6" i="17" l="1"/>
  <c r="G6" i="17"/>
  <c r="F22" i="17"/>
  <c r="F28" i="17"/>
  <c r="F21" i="17"/>
  <c r="F12" i="17"/>
  <c r="F15" i="17"/>
  <c r="F26" i="17" l="1"/>
  <c r="F13" i="17" l="1"/>
  <c r="F8" i="17"/>
  <c r="F9" i="17" l="1"/>
  <c r="D24" i="17" l="1"/>
  <c r="F24" i="17" s="1"/>
  <c r="F25" i="17"/>
  <c r="F10" i="17" l="1"/>
  <c r="F11" i="17"/>
  <c r="D32" i="17" l="1"/>
  <c r="D16" i="17"/>
  <c r="F16" i="17" s="1"/>
  <c r="F17" i="17"/>
  <c r="D29" i="17"/>
  <c r="F29" i="17" s="1"/>
  <c r="F30" i="17"/>
  <c r="D31" i="17" l="1"/>
  <c r="F31" i="17" s="1"/>
  <c r="F32" i="17"/>
</calcChain>
</file>

<file path=xl/sharedStrings.xml><?xml version="1.0" encoding="utf-8"?>
<sst xmlns="http://schemas.openxmlformats.org/spreadsheetml/2006/main" count="270" uniqueCount="157">
  <si>
    <t>FEMSA</t>
  </si>
  <si>
    <t>Millones de pesos</t>
  </si>
  <si>
    <t>% Inc.</t>
  </si>
  <si>
    <t>Euros</t>
  </si>
  <si>
    <t>% Integral</t>
  </si>
  <si>
    <r>
      <t>% Org.</t>
    </r>
    <r>
      <rPr>
        <b/>
        <vertAlign val="superscript"/>
        <sz val="8"/>
        <color rgb="FF850026"/>
        <rFont val="Calibri"/>
        <family val="2"/>
        <scheme val="minor"/>
      </rPr>
      <t>(A)</t>
    </r>
  </si>
  <si>
    <t>Millions of Pesos</t>
  </si>
  <si>
    <t>Coca-Cola FEMSA</t>
  </si>
  <si>
    <t xml:space="preserve">Total </t>
  </si>
  <si>
    <t>Colombia</t>
  </si>
  <si>
    <t>Argentina</t>
  </si>
  <si>
    <t>Chile</t>
  </si>
  <si>
    <t>Ticket (pesos)</t>
  </si>
  <si>
    <t>2025+</t>
  </si>
  <si>
    <t>Consolidated Balance Sheet</t>
  </si>
  <si>
    <t>ASSETS</t>
  </si>
  <si>
    <t>Cash and cash equivalents</t>
  </si>
  <si>
    <t>Investments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</si>
  <si>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</si>
  <si>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</si>
  <si>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</si>
  <si>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</si>
  <si>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</si>
  <si>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</si>
  <si>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Right of use</t>
  </si>
  <si>
    <t>Other assets</t>
  </si>
  <si>
    <t>TOTAL ASSETS</t>
  </si>
  <si>
    <t>LIABILITIES &amp; STOCKHOLDERS´ EQUITY</t>
  </si>
  <si>
    <t>Bank loans</t>
  </si>
  <si>
    <t>Current maturities of long-term debt</t>
  </si>
  <si>
    <t xml:space="preserve">Interest payable      </t>
  </si>
  <si>
    <t>Current maturities of long-term leases</t>
  </si>
  <si>
    <t>Operating liabilities</t>
  </si>
  <si>
    <t>Total current liabilities</t>
  </si>
  <si>
    <t>Long-term leases</t>
  </si>
  <si>
    <t>Laboral obligations</t>
  </si>
  <si>
    <t>Other liabilities</t>
  </si>
  <si>
    <t>Total liabilities</t>
  </si>
  <si>
    <t>Total stockholders’ equity</t>
  </si>
  <si>
    <t>TOTAL LIABILITIES AND STOCKHOLDERS’ EQUITY</t>
  </si>
  <si>
    <t>Denominated in:</t>
  </si>
  <si>
    <t>Mexican pesos</t>
  </si>
  <si>
    <t>U.S. Dollars</t>
  </si>
  <si>
    <t>Colombian pesos</t>
  </si>
  <si>
    <t>Argentine pesos</t>
  </si>
  <si>
    <t>Brazilian reais</t>
  </si>
  <si>
    <t>Chilean pesos</t>
  </si>
  <si>
    <t>Uruguayan Pesos</t>
  </si>
  <si>
    <t>Total debt</t>
  </si>
  <si>
    <t>DEBT MATURITY PROFILE</t>
  </si>
  <si>
    <t>% of Total Debt</t>
  </si>
  <si>
    <r>
      <t>(1)</t>
    </r>
    <r>
      <rPr>
        <sz val="7"/>
        <color indexed="8"/>
        <rFont val="Calibri"/>
        <family val="2"/>
        <scheme val="minor"/>
      </rPr>
      <t xml:space="preserve"> Includes mainly the intangible assets generated by acquisitions.</t>
    </r>
  </si>
  <si>
    <r>
      <t>(2)</t>
    </r>
    <r>
      <rPr>
        <sz val="7"/>
        <rFont val="Calibri"/>
        <family val="2"/>
        <scheme val="minor"/>
      </rPr>
      <t xml:space="preserve"> Includes the effect of derivative financial instruments on long-term debt.</t>
    </r>
  </si>
  <si>
    <t xml:space="preserve">% of Total </t>
  </si>
  <si>
    <t>Average Rate</t>
  </si>
  <si>
    <t>Dec-19</t>
  </si>
  <si>
    <t>Consolidated Income Statement</t>
  </si>
  <si>
    <t>% of rev.</t>
  </si>
  <si>
    <t>% Var.</t>
  </si>
  <si>
    <t>Total revenues</t>
  </si>
  <si>
    <t>Cost of sales</t>
  </si>
  <si>
    <t>Gross profit</t>
  </si>
  <si>
    <t>Administrative expenses</t>
  </si>
  <si>
    <t>Selling expenses</t>
  </si>
  <si>
    <r>
      <t xml:space="preserve">Other operating expenses (income), net </t>
    </r>
    <r>
      <rPr>
        <vertAlign val="superscript"/>
        <sz val="9.1"/>
        <color indexed="8"/>
        <rFont val="Calibri"/>
        <family val="2"/>
      </rPr>
      <t>(1)</t>
    </r>
  </si>
  <si>
    <r>
      <t>Income from operations</t>
    </r>
    <r>
      <rPr>
        <vertAlign val="superscript"/>
        <sz val="9.1"/>
        <color indexed="8"/>
        <rFont val="Calibri"/>
        <family val="2"/>
      </rPr>
      <t>(2)</t>
    </r>
  </si>
  <si>
    <t>Other non-operating expenses (income)</t>
  </si>
  <si>
    <t>Interest expense</t>
  </si>
  <si>
    <t>Interest income</t>
  </si>
  <si>
    <t>Interest expense, net</t>
  </si>
  <si>
    <t>Foreign exchange loss (gain)</t>
  </si>
  <si>
    <t>Other financial expenses (income), net.</t>
  </si>
  <si>
    <t>Financing expenses, net</t>
  </si>
  <si>
    <t>Income before income tax and participation in associates results</t>
  </si>
  <si>
    <t>Income tax</t>
  </si>
  <si>
    <r>
      <t>Participation in associates results</t>
    </r>
    <r>
      <rPr>
        <vertAlign val="superscript"/>
        <sz val="9.1"/>
        <color indexed="8"/>
        <rFont val="Calibri"/>
        <family val="2"/>
      </rPr>
      <t>(3)</t>
    </r>
  </si>
  <si>
    <t>Net income from discontinued operations</t>
  </si>
  <si>
    <t xml:space="preserve">Net consolidated income </t>
  </si>
  <si>
    <t>Net majority income</t>
  </si>
  <si>
    <t>Net minority income</t>
  </si>
  <si>
    <t>Operative Cash Flow &amp; CAPEX</t>
  </si>
  <si>
    <t>Income from operations</t>
  </si>
  <si>
    <t>Depreciation</t>
  </si>
  <si>
    <t>Amortization &amp; other non-cash charges</t>
  </si>
  <si>
    <t>Operative Cash Flow (EBITDA)</t>
  </si>
  <si>
    <t>CAPEX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</si>
  <si>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Other operating expenses (income), net = other operating expenses (income) +(-) equity method from operated associates.</t>
    </r>
  </si>
  <si>
    <r>
      <rPr>
        <vertAlign val="superscript"/>
        <sz val="7"/>
        <color indexed="8"/>
        <rFont val="Calibri"/>
        <family val="2"/>
        <scheme val="minor"/>
      </rPr>
      <t>(2)</t>
    </r>
    <r>
      <rPr>
        <sz val="7"/>
        <color indexed="8"/>
        <rFont val="Calibri"/>
        <family val="2"/>
        <scheme val="minor"/>
      </rPr>
      <t xml:space="preserve"> Income from operations = gross profit - administrative and selling expenses  - other operating expenses (income), net.</t>
    </r>
  </si>
  <si>
    <t>Macroeconomic Information</t>
  </si>
  <si>
    <t>Inflation</t>
  </si>
  <si>
    <t>End-of-period Exchange Rates</t>
  </si>
  <si>
    <t xml:space="preserve"> Dec-19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</si>
  <si>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LTM = Last twelve months.</t>
    </r>
  </si>
  <si>
    <t>Mexico</t>
  </si>
  <si>
    <t>Brazil</t>
  </si>
  <si>
    <t>Euro Zone</t>
  </si>
  <si>
    <t>Per USD</t>
  </si>
  <si>
    <t>Per MXN</t>
  </si>
  <si>
    <t>Other operating expenses (income), net</t>
  </si>
  <si>
    <t>Operative cash flow</t>
  </si>
  <si>
    <t>Sales volumes</t>
  </si>
  <si>
    <t>(Millions of unit cases)</t>
  </si>
  <si>
    <t>Mexico and Central America</t>
  </si>
  <si>
    <t>South America</t>
  </si>
  <si>
    <t xml:space="preserve">FEMSA Comercio - Proximity Division </t>
  </si>
  <si>
    <t>Results of Operations</t>
  </si>
  <si>
    <t>Information of OXXO Stores</t>
  </si>
  <si>
    <t>Total stores</t>
  </si>
  <si>
    <t>Stores Mexico</t>
  </si>
  <si>
    <t>Stores South America</t>
  </si>
  <si>
    <t xml:space="preserve">vs. Last quarter </t>
  </si>
  <si>
    <t>Year-to-date</t>
  </si>
  <si>
    <t>Last-twelve-months</t>
  </si>
  <si>
    <r>
      <t xml:space="preserve">Same-store data: </t>
    </r>
    <r>
      <rPr>
        <vertAlign val="superscript"/>
        <sz val="8"/>
        <rFont val="Calibri"/>
        <family val="2"/>
      </rPr>
      <t>(1)</t>
    </r>
  </si>
  <si>
    <t>Sales (thousands of pesos)</t>
  </si>
  <si>
    <t>Traffic (thousands of transactions)</t>
  </si>
  <si>
    <r>
      <t>(1)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operations, income from services are included.</t>
    </r>
  </si>
  <si>
    <t xml:space="preserve">FEMSA Comercio - Health Division </t>
  </si>
  <si>
    <t>Information of Stores</t>
  </si>
  <si>
    <r>
      <t>Total Stores</t>
    </r>
    <r>
      <rPr>
        <b/>
        <vertAlign val="superscript"/>
        <sz val="8"/>
        <color rgb="FF000000"/>
        <rFont val="Calibri"/>
        <family val="2"/>
      </rPr>
      <t>(1)</t>
    </r>
  </si>
  <si>
    <r>
      <t xml:space="preserve">Same-store data: </t>
    </r>
    <r>
      <rPr>
        <vertAlign val="superscript"/>
        <sz val="8"/>
        <rFont val="Calibri"/>
        <family val="2"/>
      </rPr>
      <t>(2)</t>
    </r>
  </si>
  <si>
    <t xml:space="preserve">   Sales (thousands of pesos)</t>
  </si>
  <si>
    <r>
      <rPr>
        <vertAlign val="superscript"/>
        <sz val="7"/>
        <rFont val="Calibri"/>
        <family val="2"/>
      </rPr>
      <t>(1)</t>
    </r>
    <r>
      <rPr>
        <vertAlign val="superscript"/>
        <sz val="7.85"/>
        <rFont val="Calibri"/>
        <family val="2"/>
      </rPr>
      <t xml:space="preserve"> </t>
    </r>
    <r>
      <rPr>
        <sz val="7"/>
        <rFont val="Calibri"/>
        <family val="2"/>
        <scheme val="minor"/>
      </rPr>
      <t>Includes GPF Adquisition</t>
    </r>
  </si>
  <si>
    <r>
      <rPr>
        <vertAlign val="superscript"/>
        <sz val="7"/>
        <rFont val="Calibri"/>
        <family val="2"/>
        <scheme val="minor"/>
      </rPr>
      <t>(2)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all the operations of FEMSA Comercio - Health Division.</t>
    </r>
  </si>
  <si>
    <r>
      <t>Stores South America</t>
    </r>
    <r>
      <rPr>
        <vertAlign val="superscript"/>
        <sz val="8"/>
        <color rgb="FF000000"/>
        <rFont val="Calibri"/>
        <family val="2"/>
      </rPr>
      <t>(1)</t>
    </r>
  </si>
  <si>
    <t xml:space="preserve">FEMSA Comercio - Fuel Division </t>
  </si>
  <si>
    <t>Information of OXXO GAS Service Stations</t>
  </si>
  <si>
    <t>Total service stations</t>
  </si>
  <si>
    <t>Net new service stations</t>
  </si>
  <si>
    <t xml:space="preserve">Volume (million of liters) total stations </t>
  </si>
  <si>
    <t>Volume (thousands of liters)</t>
  </si>
  <si>
    <t xml:space="preserve"> Average price per liter</t>
  </si>
  <si>
    <r>
      <t xml:space="preserve">Same-stations data: </t>
    </r>
    <r>
      <rPr>
        <vertAlign val="superscript"/>
        <sz val="8"/>
        <color indexed="8"/>
        <rFont val="Calibri"/>
        <family val="2"/>
      </rPr>
      <t>(1)</t>
    </r>
  </si>
  <si>
    <r>
      <t>(1)</t>
    </r>
    <r>
      <rPr>
        <sz val="7"/>
        <rFont val="Calibri"/>
        <family val="2"/>
        <scheme val="minor"/>
      </rPr>
      <t xml:space="preserve"> Monthly average information per station, considering same stations with more than twelve months of operations.</t>
    </r>
  </si>
  <si>
    <r>
      <rPr>
        <vertAlign val="superscript"/>
        <sz val="7"/>
        <rFont val="Calibri"/>
        <family val="2"/>
        <scheme val="minor"/>
      </rPr>
      <t xml:space="preserve">(A) </t>
    </r>
    <r>
      <rPr>
        <sz val="7"/>
        <rFont val="Calibri"/>
        <family val="2"/>
        <scheme val="minor"/>
      </rPr>
      <t>Organic basis (% Org.) Excludes the effects of significant mergers and acquisitions in the last twelve months.</t>
    </r>
  </si>
  <si>
    <t>x</t>
  </si>
  <si>
    <t>(Loss) Consolidated net income</t>
  </si>
  <si>
    <r>
      <t xml:space="preserve">Net new conveniences stores: </t>
    </r>
    <r>
      <rPr>
        <vertAlign val="superscript"/>
        <sz val="8"/>
        <rFont val="Calibri"/>
        <family val="2"/>
      </rPr>
      <t>(2)</t>
    </r>
  </si>
  <si>
    <r>
      <t xml:space="preserve">Net new stores: </t>
    </r>
    <r>
      <rPr>
        <vertAlign val="superscript"/>
        <sz val="8"/>
        <rFont val="Calibri"/>
        <family val="2"/>
      </rPr>
      <t>(3)</t>
    </r>
  </si>
  <si>
    <r>
      <rPr>
        <vertAlign val="superscript"/>
        <sz val="7"/>
        <rFont val="Calibri"/>
        <family val="2"/>
        <scheme val="minor"/>
      </rPr>
      <t xml:space="preserve">(3) </t>
    </r>
    <r>
      <rPr>
        <sz val="7"/>
        <rFont val="Calibri"/>
        <family val="2"/>
        <scheme val="minor"/>
      </rPr>
      <t>Mainly represents the equity method participation in Heineken´s and Raizen convenience stores results, net.</t>
    </r>
  </si>
  <si>
    <t>Sep-20</t>
  </si>
  <si>
    <t>For the third quarter of:</t>
  </si>
  <si>
    <t>For the nine months of:</t>
  </si>
  <si>
    <t>Sep -20</t>
  </si>
  <si>
    <t>For nine months of:</t>
  </si>
  <si>
    <r>
      <t>(2)</t>
    </r>
    <r>
      <rPr>
        <sz val="7"/>
        <rFont val="Calibri"/>
        <family val="2"/>
        <scheme val="minor"/>
      </rPr>
      <t xml:space="preserve"> This figure includes 139 new store openings, 126 store re-openings, 108 definitive closures and 82 temporary closures due to the COVID-19 pandemic.</t>
    </r>
  </si>
  <si>
    <t>3Q 2020</t>
  </si>
  <si>
    <t>N.S.</t>
  </si>
  <si>
    <r>
      <t>LTM</t>
    </r>
    <r>
      <rPr>
        <b/>
        <vertAlign val="superscript"/>
        <sz val="8.8000000000000007"/>
        <color rgb="FF393943"/>
        <rFont val="Calibri"/>
        <family val="2"/>
      </rPr>
      <t xml:space="preserve">(1) </t>
    </r>
    <r>
      <rPr>
        <b/>
        <sz val="8.8000000000000007"/>
        <color rgb="FF393943"/>
        <rFont val="Calibri"/>
        <family val="2"/>
      </rPr>
      <t>Sep-20</t>
    </r>
  </si>
  <si>
    <r>
      <t xml:space="preserve">Intangible assets </t>
    </r>
    <r>
      <rPr>
        <vertAlign val="superscript"/>
        <sz val="8"/>
        <color rgb="FF000000"/>
        <rFont val="Calibri"/>
        <family val="2"/>
        <scheme val="minor"/>
      </rPr>
      <t>(1)</t>
    </r>
  </si>
  <si>
    <r>
      <t xml:space="preserve">Long-term debt </t>
    </r>
    <r>
      <rPr>
        <vertAlign val="superscript"/>
        <sz val="8"/>
        <color rgb="FF000000"/>
        <rFont val="Calibri"/>
        <family val="2"/>
        <scheme val="minor"/>
      </rPr>
      <t>(2)</t>
    </r>
  </si>
  <si>
    <r>
      <t xml:space="preserve">DEBT MIX 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</si>
  <si>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r>
      <t xml:space="preserve">Fixed rate </t>
    </r>
    <r>
      <rPr>
        <vertAlign val="superscript"/>
        <sz val="8"/>
        <rFont val="Calibri"/>
        <family val="2"/>
        <scheme val="minor"/>
      </rPr>
      <t>(2)</t>
    </r>
  </si>
  <si>
    <r>
      <t xml:space="preserve">Variable rate </t>
    </r>
    <r>
      <rPr>
        <vertAlign val="superscript"/>
        <sz val="8"/>
        <rFont val="Calibri"/>
        <family val="2"/>
        <scheme val="minor"/>
      </rPr>
      <t>(2)</t>
    </r>
  </si>
  <si>
    <r>
      <rPr>
        <vertAlign val="superscript"/>
        <sz val="7"/>
        <rFont val="Calibri"/>
        <family val="2"/>
        <scheme val="minor"/>
      </rPr>
      <t xml:space="preserve">(A) </t>
    </r>
    <r>
      <rPr>
        <sz val="7"/>
        <rFont val="Calibri"/>
        <family val="2"/>
        <scheme val="minor"/>
      </rPr>
      <t xml:space="preserve"> Organic basis (% Org.) Excludes the effects of significant mergers and acquisitions in the last twelve months.</t>
    </r>
  </si>
  <si>
    <t>September 30, 2020</t>
  </si>
  <si>
    <r>
      <rPr>
        <vertAlign val="superscript"/>
        <sz val="7"/>
        <rFont val="Calibri"/>
        <family val="2"/>
        <scheme val="minor"/>
      </rPr>
      <t>(3)</t>
    </r>
    <r>
      <rPr>
        <sz val="7"/>
        <rFont val="Calibri"/>
        <family val="2"/>
        <scheme val="minor"/>
      </rPr>
      <t xml:space="preserve"> This figure includes 62 new store openings, 18 store re-openings, 19 definitive closures and 1 temporary closure due to the COVID-19 pandemic.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</si>
</sst>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[$-409]mmm\-yy;@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%"/>
    <numFmt numFmtId="170" formatCode="_(* #,##0.000_);_(* \(#,##0.000\);_(* &quot;-&quot;??_);_(@_)"/>
    <numFmt numFmtId="171" formatCode="_(* #,##0.0000_);_(* \(#,##0.0000\);_(* &quot;-&quot;??_);_(@_)"/>
    <numFmt numFmtId="172" formatCode="mmmm\-yy"/>
    <numFmt numFmtId="173" formatCode="#,##0.0_);\(#,##0.0\)"/>
    <numFmt numFmtId="174" formatCode="#,##0.0;\-#,##0.0"/>
  </numFmts>
  <fonts count="44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indexed="16"/>
      <name val="Calibri"/>
      <family val="2"/>
      <scheme val="minor"/>
    </font>
    <font>
      <b/>
      <sz val="8"/>
      <color rgb="FF393943"/>
      <name val="Calibri"/>
      <family val="2"/>
    </font>
    <font>
      <sz val="8"/>
      <color theme="0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rgb="FF850026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i/>
      <sz val="8"/>
      <color rgb="FF850026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vertAlign val="superscript"/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  <scheme val="minor"/>
    </font>
    <font>
      <sz val="10"/>
      <name val="MS Sans Serif"/>
      <family val="2"/>
    </font>
    <font>
      <b/>
      <vertAlign val="superscript"/>
      <sz val="8"/>
      <color rgb="FF850026"/>
      <name val="Calibri"/>
      <family val="2"/>
      <scheme val="minor"/>
    </font>
    <font>
      <sz val="8"/>
      <color rgb="FF850026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E8E9EC"/>
      <name val="Calibri"/>
      <family val="2"/>
      <scheme val="minor"/>
    </font>
    <font>
      <b/>
      <sz val="8"/>
      <color rgb="FFFF0000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sz val="8"/>
      <color rgb="FF393943"/>
      <name val="Calibri"/>
      <family val="2"/>
    </font>
    <font>
      <sz val="8"/>
      <color indexed="12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.8000000000000007"/>
      <color rgb="FF393943"/>
      <name val="Calibri"/>
      <family val="2"/>
    </font>
    <font>
      <i/>
      <sz val="8"/>
      <color indexed="12"/>
      <name val="Calibri"/>
      <family val="2"/>
      <scheme val="minor"/>
    </font>
    <font>
      <b/>
      <sz val="8"/>
      <color theme="1"/>
      <name val="Calibri"/>
      <family val="2"/>
      <scheme val="minor"/>
    </font>
    <font>
      <vertAlign val="superscript"/>
      <sz val="7"/>
      <name val="Calibri"/>
      <family val="2"/>
    </font>
    <font>
      <vertAlign val="superscript"/>
      <sz val="7.85"/>
      <name val="Calibri"/>
      <family val="2"/>
    </font>
    <font>
      <b/>
      <vertAlign val="superscript"/>
      <sz val="8"/>
      <color rgb="FF000000"/>
      <name val="Calibri"/>
      <family val="2"/>
    </font>
    <font>
      <vertAlign val="superscript"/>
      <sz val="8"/>
      <color rgb="FF000000"/>
      <name val="Calibri"/>
      <family val="2"/>
    </font>
    <font>
      <vertAlign val="superscript"/>
      <sz val="9.1"/>
      <color indexed="8"/>
      <name val="Calibri"/>
      <family val="2"/>
    </font>
    <font>
      <vertAlign val="superscript"/>
      <sz val="8"/>
      <name val="Calibri"/>
      <family val="2"/>
    </font>
    <font>
      <vertAlign val="superscript"/>
      <sz val="8"/>
      <color indexed="8"/>
      <name val="Calibri"/>
      <family val="2"/>
    </font>
    <font>
      <b/>
      <sz val="8.8000000000000007"/>
      <color rgb="FF393943"/>
      <name val="Calibri"/>
      <family val="2"/>
    </font>
    <font>
      <vertAlign val="superscript"/>
      <sz val="8"/>
      <color rgb="FF000000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50026"/>
        <bgColor indexed="64"/>
      </patternFill>
    </fill>
    <fill>
      <patternFill patternType="solid">
        <fgColor rgb="FFE8E9E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 style="thin">
        <color rgb="FF393943"/>
      </top>
      <bottom style="medium">
        <color rgb="FF850026"/>
      </bottom>
      <diagonal/>
    </border>
    <border>
      <left/>
      <right/>
      <top/>
      <bottom style="medium">
        <color rgb="FF85002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393943"/>
      </top>
      <bottom style="thin">
        <color rgb="FF39394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393943"/>
      </top>
      <bottom/>
      <diagonal/>
    </border>
    <border>
      <left/>
      <right/>
      <top style="thin">
        <color rgb="FF393943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1" fillId="0" borderId="0"/>
    <xf numFmtId="40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517">
    <xf numFmtId="0" fontId="0" fillId="0" borderId="0" xfId="0"/>
    <xf numFmtId="0" fontId="3" fillId="4" borderId="0" xfId="3" applyFont="1" applyFill="1"/>
    <xf numFmtId="0" fontId="3" fillId="4" borderId="0" xfId="3" applyFont="1" applyFill="1" applyAlignment="1">
      <alignment wrapText="1"/>
    </xf>
    <xf numFmtId="0" fontId="3" fillId="4" borderId="0" xfId="3" applyFont="1" applyFill="1" applyAlignment="1">
      <alignment horizontal="right" wrapText="1" shrinkToFit="1"/>
    </xf>
    <xf numFmtId="0" fontId="5" fillId="4" borderId="0" xfId="3" applyFont="1" applyFill="1" applyAlignment="1">
      <alignment horizontal="right" vertical="center" wrapText="1" shrinkToFit="1"/>
    </xf>
    <xf numFmtId="0" fontId="8" fillId="4" borderId="0" xfId="3" applyFont="1" applyFill="1" applyAlignment="1">
      <alignment horizontal="right" wrapText="1" shrinkToFit="1"/>
    </xf>
    <xf numFmtId="0" fontId="5" fillId="5" borderId="0" xfId="0" applyFont="1" applyFill="1" applyAlignment="1">
      <alignment vertical="center"/>
    </xf>
    <xf numFmtId="0" fontId="9" fillId="4" borderId="0" xfId="3" applyFont="1" applyFill="1" applyAlignment="1">
      <alignment horizontal="right" wrapText="1" shrinkToFit="1"/>
    </xf>
    <xf numFmtId="0" fontId="10" fillId="4" borderId="0" xfId="3" applyFont="1" applyFill="1" applyAlignment="1">
      <alignment horizontal="right" wrapText="1" shrinkToFit="1"/>
    </xf>
    <xf numFmtId="0" fontId="11" fillId="4" borderId="0" xfId="0" applyFont="1" applyFill="1" applyAlignment="1">
      <alignment horizontal="right" wrapText="1" shrinkToFit="1"/>
    </xf>
    <xf numFmtId="0" fontId="13" fillId="4" borderId="0" xfId="3" applyFont="1" applyFill="1" applyAlignment="1">
      <alignment horizontal="right" wrapText="1" shrinkToFit="1"/>
    </xf>
    <xf numFmtId="0" fontId="3" fillId="6" borderId="0" xfId="3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wrapText="1" shrinkToFit="1"/>
    </xf>
    <xf numFmtId="167" fontId="13" fillId="6" borderId="0" xfId="1" applyNumberFormat="1" applyFont="1" applyFill="1" applyAlignment="1">
      <alignment horizontal="right" wrapText="1" shrinkToFit="1"/>
    </xf>
    <xf numFmtId="166" fontId="8" fillId="4" borderId="0" xfId="3" applyNumberFormat="1" applyFont="1" applyFill="1" applyAlignment="1">
      <alignment horizontal="right" wrapText="1" shrinkToFit="1"/>
    </xf>
    <xf numFmtId="167" fontId="13" fillId="0" borderId="0" xfId="1" applyNumberFormat="1" applyFont="1" applyAlignment="1">
      <alignment horizontal="right" wrapText="1" shrinkToFit="1"/>
    </xf>
    <xf numFmtId="0" fontId="13" fillId="4" borderId="0" xfId="0" applyFont="1" applyFill="1" applyAlignment="1">
      <alignment horizontal="right" wrapText="1" shrinkToFit="1"/>
    </xf>
    <xf numFmtId="0" fontId="13" fillId="4" borderId="4" xfId="3" applyFont="1" applyFill="1" applyBorder="1" applyAlignment="1">
      <alignment horizontal="right" wrapText="1" shrinkToFit="1"/>
    </xf>
    <xf numFmtId="0" fontId="3" fillId="6" borderId="3" xfId="3" applyFont="1" applyFill="1" applyBorder="1" applyAlignment="1">
      <alignment horizontal="right" wrapText="1" shrinkToFit="1"/>
    </xf>
    <xf numFmtId="166" fontId="12" fillId="6" borderId="3" xfId="1" applyNumberFormat="1" applyFont="1" applyFill="1" applyBorder="1" applyAlignment="1">
      <alignment horizontal="right" vertical="center" wrapText="1" shrinkToFit="1"/>
    </xf>
    <xf numFmtId="167" fontId="13" fillId="6" borderId="3" xfId="1" applyNumberFormat="1" applyFont="1" applyFill="1" applyBorder="1" applyAlignment="1">
      <alignment horizontal="right" vertical="center" wrapText="1" shrinkToFit="1"/>
    </xf>
    <xf numFmtId="166" fontId="12" fillId="0" borderId="0" xfId="0" applyNumberFormat="1" applyFont="1" applyAlignment="1">
      <alignment horizontal="right" wrapText="1" shrinkToFit="1"/>
    </xf>
    <xf numFmtId="166" fontId="3" fillId="4" borderId="0" xfId="3" applyNumberFormat="1" applyFont="1" applyFill="1" applyAlignment="1">
      <alignment horizontal="right" wrapText="1" shrinkToFit="1"/>
    </xf>
    <xf numFmtId="0" fontId="5" fillId="5" borderId="0" xfId="3" applyFont="1" applyFill="1" applyAlignment="1">
      <alignment vertical="center"/>
    </xf>
    <xf numFmtId="166" fontId="4" fillId="0" borderId="0" xfId="0" applyNumberFormat="1" applyFont="1" applyAlignment="1">
      <alignment horizontal="right" wrapText="1" shrinkToFit="1"/>
    </xf>
    <xf numFmtId="166" fontId="13" fillId="4" borderId="0" xfId="3" applyNumberFormat="1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vertical="center" wrapText="1" shrinkToFit="1"/>
    </xf>
    <xf numFmtId="166" fontId="12" fillId="3" borderId="0" xfId="1" applyNumberFormat="1" applyFont="1" applyFill="1" applyAlignment="1">
      <alignment horizontal="right" vertical="center" wrapText="1" shrinkToFit="1"/>
    </xf>
    <xf numFmtId="166" fontId="12" fillId="6" borderId="2" xfId="1" applyNumberFormat="1" applyFont="1" applyFill="1" applyBorder="1" applyAlignment="1">
      <alignment horizontal="right" vertical="center" wrapText="1" shrinkToFit="1"/>
    </xf>
    <xf numFmtId="0" fontId="14" fillId="4" borderId="0" xfId="3" applyFont="1" applyFill="1" applyAlignment="1">
      <alignment wrapText="1"/>
    </xf>
    <xf numFmtId="0" fontId="14" fillId="4" borderId="0" xfId="3" applyFont="1" applyFill="1" applyAlignment="1">
      <alignment horizontal="right" wrapText="1" shrinkToFit="1"/>
    </xf>
    <xf numFmtId="166" fontId="15" fillId="4" borderId="0" xfId="1" applyNumberFormat="1" applyFont="1" applyFill="1" applyAlignment="1">
      <alignment horizontal="right" wrapText="1" shrinkToFit="1"/>
    </xf>
    <xf numFmtId="167" fontId="4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right" wrapText="1" shrinkToFit="1"/>
    </xf>
    <xf numFmtId="17" fontId="12" fillId="4" borderId="0" xfId="0" applyNumberFormat="1" applyFont="1" applyFill="1" applyAlignment="1">
      <alignment horizontal="right" wrapText="1" shrinkToFit="1"/>
    </xf>
    <xf numFmtId="0" fontId="5" fillId="4" borderId="0" xfId="0" applyFont="1" applyFill="1" applyAlignment="1">
      <alignment horizontal="right" wrapText="1" shrinkToFit="1"/>
    </xf>
    <xf numFmtId="0" fontId="5" fillId="4" borderId="0" xfId="0" quotePrefix="1" applyFont="1" applyFill="1" applyAlignment="1">
      <alignment horizontal="right" wrapText="1" shrinkToFit="1"/>
    </xf>
    <xf numFmtId="0" fontId="8" fillId="4" borderId="0" xfId="0" applyFont="1" applyFill="1" applyAlignment="1">
      <alignment horizontal="right" wrapText="1" shrinkToFit="1"/>
    </xf>
    <xf numFmtId="0" fontId="9" fillId="4" borderId="0" xfId="0" applyFont="1" applyFill="1" applyAlignment="1">
      <alignment horizontal="right" wrapText="1" shrinkToFit="1"/>
    </xf>
    <xf numFmtId="0" fontId="16" fillId="4" borderId="0" xfId="0" applyFont="1" applyFill="1" applyAlignment="1">
      <alignment horizontal="right" wrapText="1" shrinkToFit="1"/>
    </xf>
    <xf numFmtId="0" fontId="17" fillId="4" borderId="0" xfId="0" applyFont="1" applyFill="1" applyAlignment="1">
      <alignment horizontal="right" wrapText="1" shrinkToFit="1"/>
    </xf>
    <xf numFmtId="168" fontId="3" fillId="4" borderId="0" xfId="2" applyNumberFormat="1" applyFont="1" applyFill="1" applyAlignment="1">
      <alignment horizontal="right" wrapText="1" shrinkToFit="1"/>
    </xf>
    <xf numFmtId="169" fontId="3" fillId="4" borderId="0" xfId="2" applyNumberFormat="1" applyFont="1" applyFill="1" applyAlignment="1">
      <alignment horizontal="right" wrapText="1" shrinkToFit="1"/>
    </xf>
    <xf numFmtId="166" fontId="8" fillId="4" borderId="0" xfId="1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left" vertical="center" indent="1"/>
    </xf>
    <xf numFmtId="0" fontId="3" fillId="4" borderId="0" xfId="0" applyFont="1" applyFill="1" applyAlignment="1">
      <alignment vertical="center" wrapText="1"/>
    </xf>
    <xf numFmtId="169" fontId="3" fillId="6" borderId="0" xfId="2" applyNumberFormat="1" applyFont="1" applyFill="1" applyAlignment="1">
      <alignment horizontal="right" wrapText="1" shrinkToFit="1"/>
    </xf>
    <xf numFmtId="166" fontId="5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horizontal="left" vertical="center" indent="1"/>
    </xf>
    <xf numFmtId="169" fontId="3" fillId="3" borderId="0" xfId="2" applyNumberFormat="1" applyFont="1" applyFill="1" applyAlignment="1">
      <alignment horizontal="right" wrapText="1" shrinkToFit="1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right" wrapText="1" shrinkToFit="1"/>
    </xf>
    <xf numFmtId="169" fontId="3" fillId="3" borderId="4" xfId="2" applyNumberFormat="1" applyFont="1" applyFill="1" applyBorder="1" applyAlignment="1">
      <alignment vertical="center" wrapText="1" shrinkToFit="1"/>
    </xf>
    <xf numFmtId="0" fontId="3" fillId="4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right" wrapText="1" shrinkToFit="1"/>
    </xf>
    <xf numFmtId="0" fontId="3" fillId="3" borderId="0" xfId="0" applyFont="1" applyFill="1" applyAlignment="1">
      <alignment horizontal="right" wrapText="1" shrinkToFit="1"/>
    </xf>
    <xf numFmtId="169" fontId="3" fillId="3" borderId="0" xfId="2" applyNumberFormat="1" applyFont="1" applyFill="1" applyAlignment="1">
      <alignment horizontal="right" vertical="center" wrapText="1" shrinkToFit="1"/>
    </xf>
    <xf numFmtId="169" fontId="3" fillId="3" borderId="4" xfId="2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Alignment="1">
      <alignment horizontal="right" wrapText="1" shrinkToFit="1"/>
    </xf>
    <xf numFmtId="0" fontId="11" fillId="4" borderId="0" xfId="1" applyNumberFormat="1" applyFont="1" applyFill="1" applyAlignment="1">
      <alignment horizontal="right" wrapText="1" shrinkToFi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right" wrapText="1" shrinkToFit="1"/>
    </xf>
    <xf numFmtId="0" fontId="3" fillId="0" borderId="0" xfId="3" applyFont="1"/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right" wrapText="1" shrinkToFit="1"/>
    </xf>
    <xf numFmtId="0" fontId="3" fillId="3" borderId="0" xfId="3" applyFont="1" applyFill="1" applyAlignment="1">
      <alignment horizontal="right" wrapText="1" shrinkToFit="1"/>
    </xf>
    <xf numFmtId="0" fontId="3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right" vertical="center" wrapText="1" shrinkToFit="1"/>
    </xf>
    <xf numFmtId="0" fontId="12" fillId="0" borderId="0" xfId="0" applyFont="1" applyAlignment="1">
      <alignment horizontal="right" vertical="center" wrapText="1" shrinkToFit="1"/>
    </xf>
    <xf numFmtId="166" fontId="4" fillId="4" borderId="0" xfId="0" applyNumberFormat="1" applyFont="1" applyFill="1" applyAlignment="1">
      <alignment horizontal="right" vertical="center" wrapText="1" shrinkToFit="1"/>
    </xf>
    <xf numFmtId="166" fontId="4" fillId="3" borderId="0" xfId="0" applyNumberFormat="1" applyFont="1" applyFill="1" applyAlignment="1">
      <alignment horizontal="right" vertical="center" wrapText="1" shrinkToFit="1"/>
    </xf>
    <xf numFmtId="167" fontId="4" fillId="4" borderId="0" xfId="1" applyNumberFormat="1" applyFont="1" applyFill="1" applyAlignment="1">
      <alignment horizontal="right" vertical="center" wrapText="1" shrinkToFit="1"/>
    </xf>
    <xf numFmtId="0" fontId="3" fillId="4" borderId="0" xfId="0" applyFont="1" applyFill="1" applyAlignment="1">
      <alignment horizontal="right" vertical="center" wrapText="1" shrinkToFit="1"/>
    </xf>
    <xf numFmtId="0" fontId="12" fillId="4" borderId="0" xfId="4" quotePrefix="1" applyFont="1" applyFill="1" applyAlignment="1">
      <alignment horizontal="left" vertical="center" wrapText="1"/>
    </xf>
    <xf numFmtId="0" fontId="12" fillId="4" borderId="0" xfId="4" quotePrefix="1" applyFont="1" applyFill="1" applyAlignment="1">
      <alignment horizontal="right" vertical="center" wrapText="1" shrinkToFit="1"/>
    </xf>
    <xf numFmtId="0" fontId="4" fillId="4" borderId="0" xfId="0" applyFont="1" applyFill="1" applyAlignment="1">
      <alignment horizontal="right" vertical="center" wrapText="1" shrinkToFit="1"/>
    </xf>
    <xf numFmtId="0" fontId="11" fillId="4" borderId="0" xfId="4" applyFont="1" applyFill="1" applyAlignment="1">
      <alignment horizontal="left" vertical="center" wrapText="1"/>
    </xf>
    <xf numFmtId="0" fontId="11" fillId="4" borderId="0" xfId="4" applyFont="1" applyFill="1" applyAlignment="1">
      <alignment horizontal="right" vertical="center" wrapText="1" shrinkToFit="1"/>
    </xf>
    <xf numFmtId="0" fontId="11" fillId="4" borderId="0" xfId="0" applyFont="1" applyFill="1" applyAlignment="1">
      <alignment horizontal="right" vertical="center" wrapText="1" shrinkToFit="1"/>
    </xf>
    <xf numFmtId="0" fontId="23" fillId="4" borderId="0" xfId="0" applyFont="1" applyFill="1" applyAlignment="1">
      <alignment vertical="center"/>
    </xf>
    <xf numFmtId="0" fontId="13" fillId="4" borderId="0" xfId="0" applyFont="1" applyFill="1" applyAlignment="1">
      <alignment vertical="center" wrapText="1"/>
    </xf>
    <xf numFmtId="0" fontId="13" fillId="4" borderId="0" xfId="0" applyFont="1" applyFill="1" applyAlignment="1">
      <alignment horizontal="right" vertical="center" wrapText="1" shrinkToFit="1"/>
    </xf>
    <xf numFmtId="166" fontId="12" fillId="4" borderId="0" xfId="1" applyNumberFormat="1" applyFont="1" applyFill="1" applyAlignment="1">
      <alignment horizontal="right" vertical="center" wrapText="1" shrinkToFit="1"/>
    </xf>
    <xf numFmtId="167" fontId="3" fillId="4" borderId="0" xfId="1" applyNumberFormat="1" applyFont="1" applyFill="1" applyAlignment="1">
      <alignment horizontal="right" vertical="center" wrapText="1" shrinkToFit="1"/>
    </xf>
    <xf numFmtId="167" fontId="3" fillId="0" borderId="0" xfId="1" applyNumberFormat="1" applyFont="1" applyAlignment="1">
      <alignment horizontal="right" vertical="center" wrapText="1" shrinkToFit="1"/>
    </xf>
    <xf numFmtId="166" fontId="3" fillId="4" borderId="0" xfId="1" applyNumberFormat="1" applyFont="1" applyFill="1" applyAlignment="1">
      <alignment horizontal="right" vertical="center" wrapText="1" shrinkToFit="1"/>
    </xf>
    <xf numFmtId="0" fontId="13" fillId="6" borderId="2" xfId="0" applyFont="1" applyFill="1" applyBorder="1" applyAlignment="1">
      <alignment vertical="center" wrapText="1"/>
    </xf>
    <xf numFmtId="167" fontId="3" fillId="6" borderId="2" xfId="1" applyNumberFormat="1" applyFont="1" applyFill="1" applyBorder="1" applyAlignment="1">
      <alignment horizontal="right" vertical="center" wrapText="1" shrinkToFit="1"/>
    </xf>
    <xf numFmtId="0" fontId="13" fillId="4" borderId="6" xfId="0" applyFont="1" applyFill="1" applyBorder="1" applyAlignment="1">
      <alignment vertical="center" wrapText="1"/>
    </xf>
    <xf numFmtId="166" fontId="12" fillId="4" borderId="6" xfId="1" applyNumberFormat="1" applyFont="1" applyFill="1" applyBorder="1" applyAlignment="1">
      <alignment horizontal="right" vertical="center" wrapText="1" shrinkToFit="1"/>
    </xf>
    <xf numFmtId="167" fontId="3" fillId="4" borderId="6" xfId="1" applyNumberFormat="1" applyFont="1" applyFill="1" applyBorder="1" applyAlignment="1">
      <alignment horizontal="right" vertical="center" wrapText="1" shrinkToFit="1"/>
    </xf>
    <xf numFmtId="167" fontId="3" fillId="0" borderId="6" xfId="1" applyNumberFormat="1" applyFont="1" applyBorder="1" applyAlignment="1">
      <alignment horizontal="right" vertical="center" wrapText="1" shrinkToFit="1"/>
    </xf>
    <xf numFmtId="167" fontId="3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 indent="1"/>
    </xf>
    <xf numFmtId="0" fontId="13" fillId="4" borderId="0" xfId="0" quotePrefix="1" applyFont="1" applyFill="1" applyAlignment="1">
      <alignment horizontal="right" vertical="center" wrapText="1" shrinkToFit="1"/>
    </xf>
    <xf numFmtId="166" fontId="12" fillId="6" borderId="0" xfId="1" applyNumberFormat="1" applyFont="1" applyFill="1" applyAlignment="1">
      <alignment horizontal="right" vertical="center" wrapText="1" shrinkToFit="1"/>
    </xf>
    <xf numFmtId="167" fontId="3" fillId="6" borderId="0" xfId="1" applyNumberFormat="1" applyFont="1" applyFill="1" applyAlignment="1">
      <alignment horizontal="right" vertical="center" wrapText="1" shrinkToFit="1"/>
    </xf>
    <xf numFmtId="0" fontId="13" fillId="4" borderId="0" xfId="0" applyFont="1" applyFill="1" applyAlignment="1">
      <alignment horizontal="left" vertical="center" wrapText="1" indent="1"/>
    </xf>
    <xf numFmtId="167" fontId="3" fillId="3" borderId="0" xfId="1" applyNumberFormat="1" applyFont="1" applyFill="1" applyAlignment="1">
      <alignment horizontal="right" vertical="center" wrapText="1" shrinkToFit="1"/>
    </xf>
    <xf numFmtId="0" fontId="13" fillId="6" borderId="0" xfId="0" applyFont="1" applyFill="1" applyAlignment="1">
      <alignment vertical="center" wrapText="1"/>
    </xf>
    <xf numFmtId="166" fontId="3" fillId="3" borderId="0" xfId="1" applyNumberFormat="1" applyFont="1" applyFill="1" applyAlignment="1">
      <alignment horizontal="right" vertical="center" wrapText="1" shrinkToFi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right" vertical="center" wrapText="1" shrinkToFit="1"/>
    </xf>
    <xf numFmtId="0" fontId="3" fillId="3" borderId="0" xfId="0" applyFont="1" applyFill="1" applyAlignment="1">
      <alignment vertical="center"/>
    </xf>
    <xf numFmtId="0" fontId="13" fillId="6" borderId="6" xfId="0" applyFont="1" applyFill="1" applyBorder="1" applyAlignment="1">
      <alignment horizontal="left" vertical="center" wrapText="1"/>
    </xf>
    <xf numFmtId="166" fontId="12" fillId="6" borderId="6" xfId="1" applyNumberFormat="1" applyFont="1" applyFill="1" applyBorder="1" applyAlignment="1">
      <alignment horizontal="right" vertical="center" wrapText="1" shrinkToFit="1"/>
    </xf>
    <xf numFmtId="166" fontId="3" fillId="6" borderId="6" xfId="1" quotePrefix="1" applyNumberFormat="1" applyFont="1" applyFill="1" applyBorder="1" applyAlignment="1">
      <alignment horizontal="right" vertical="center" wrapText="1" shrinkToFit="1"/>
    </xf>
    <xf numFmtId="167" fontId="3" fillId="6" borderId="6" xfId="1" applyNumberFormat="1" applyFont="1" applyFill="1" applyBorder="1" applyAlignment="1">
      <alignment horizontal="right" vertical="center" wrapText="1" shrinkToFit="1"/>
    </xf>
    <xf numFmtId="0" fontId="13" fillId="4" borderId="0" xfId="0" quotePrefix="1" applyFont="1" applyFill="1" applyAlignment="1">
      <alignment horizontal="left" vertical="center" wrapText="1" indent="1"/>
    </xf>
    <xf numFmtId="43" fontId="3" fillId="4" borderId="0" xfId="1" quotePrefix="1" applyFont="1" applyFill="1" applyAlignment="1">
      <alignment horizontal="right" vertical="center" wrapText="1" shrinkToFit="1"/>
    </xf>
    <xf numFmtId="0" fontId="13" fillId="6" borderId="0" xfId="0" quotePrefix="1" applyFont="1" applyFill="1" applyAlignment="1">
      <alignment horizontal="left" vertical="center" wrapText="1" indent="1"/>
    </xf>
    <xf numFmtId="166" fontId="3" fillId="6" borderId="0" xfId="1" quotePrefix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vertical="center" wrapText="1" indent="1"/>
    </xf>
    <xf numFmtId="166" fontId="12" fillId="4" borderId="2" xfId="1" applyNumberFormat="1" applyFont="1" applyFill="1" applyBorder="1" applyAlignment="1">
      <alignment horizontal="right" vertical="center" wrapText="1" shrinkToFit="1"/>
    </xf>
    <xf numFmtId="166" fontId="3" fillId="4" borderId="2" xfId="1" quotePrefix="1" applyNumberFormat="1" applyFont="1" applyFill="1" applyBorder="1" applyAlignment="1">
      <alignment horizontal="right" vertical="center" wrapText="1" shrinkToFit="1"/>
    </xf>
    <xf numFmtId="167" fontId="3" fillId="4" borderId="2" xfId="1" applyNumberFormat="1" applyFont="1" applyFill="1" applyBorder="1" applyAlignment="1">
      <alignment horizontal="right" vertical="center" wrapText="1" shrinkToFit="1"/>
    </xf>
    <xf numFmtId="167" fontId="3" fillId="0" borderId="2" xfId="1" applyNumberFormat="1" applyFont="1" applyBorder="1" applyAlignment="1">
      <alignment horizontal="right" vertical="center" wrapText="1" shrinkToFit="1"/>
    </xf>
    <xf numFmtId="167" fontId="3" fillId="3" borderId="2" xfId="1" applyNumberFormat="1" applyFont="1" applyFill="1" applyBorder="1" applyAlignment="1">
      <alignment horizontal="right" vertical="center" wrapText="1" shrinkToFit="1"/>
    </xf>
    <xf numFmtId="166" fontId="3" fillId="6" borderId="6" xfId="1" applyNumberFormat="1" applyFont="1" applyFill="1" applyBorder="1" applyAlignment="1">
      <alignment horizontal="right" vertical="center" wrapText="1" shrinkToFit="1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right" wrapText="1" shrinkToFit="1"/>
    </xf>
    <xf numFmtId="166" fontId="12" fillId="4" borderId="0" xfId="1" applyNumberFormat="1" applyFont="1" applyFill="1" applyAlignment="1">
      <alignment horizontal="right" wrapText="1" shrinkToFit="1"/>
    </xf>
    <xf numFmtId="167" fontId="3" fillId="3" borderId="0" xfId="1" applyNumberFormat="1" applyFont="1" applyFill="1" applyAlignment="1">
      <alignment horizontal="right" wrapText="1" shrinkToFit="1"/>
    </xf>
    <xf numFmtId="167" fontId="3" fillId="4" borderId="0" xfId="1" applyNumberFormat="1" applyFont="1" applyFill="1" applyAlignment="1">
      <alignment horizontal="right" wrapText="1" shrinkToFit="1"/>
    </xf>
    <xf numFmtId="166" fontId="3" fillId="3" borderId="0" xfId="1" applyNumberFormat="1" applyFont="1" applyFill="1" applyAlignment="1">
      <alignment horizontal="right" wrapText="1" shrinkToFit="1"/>
    </xf>
    <xf numFmtId="0" fontId="3" fillId="3" borderId="0" xfId="0" applyFont="1" applyFill="1"/>
    <xf numFmtId="169" fontId="25" fillId="6" borderId="0" xfId="2" quotePrefix="1" applyNumberFormat="1" applyFont="1" applyFill="1" applyAlignment="1">
      <alignment horizontal="right" vertical="center" wrapText="1" shrinkToFit="1"/>
    </xf>
    <xf numFmtId="9" fontId="25" fillId="6" borderId="0" xfId="2" quotePrefix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vertical="center" wrapText="1"/>
    </xf>
    <xf numFmtId="166" fontId="3" fillId="4" borderId="2" xfId="1" applyNumberFormat="1" applyFont="1" applyFill="1" applyBorder="1" applyAlignment="1">
      <alignment horizontal="right" vertical="center" wrapText="1" shrinkToFit="1"/>
    </xf>
    <xf numFmtId="0" fontId="13" fillId="6" borderId="4" xfId="0" applyFont="1" applyFill="1" applyBorder="1" applyAlignment="1">
      <alignment vertical="center" wrapText="1"/>
    </xf>
    <xf numFmtId="167" fontId="3" fillId="6" borderId="4" xfId="1" applyNumberFormat="1" applyFont="1" applyFill="1" applyBorder="1" applyAlignment="1">
      <alignment horizontal="right" vertical="center" wrapText="1" shrinkToFit="1"/>
    </xf>
    <xf numFmtId="9" fontId="24" fillId="4" borderId="0" xfId="2" applyFont="1" applyFill="1" applyAlignment="1">
      <alignment horizontal="right" vertical="center" wrapText="1" shrinkToFit="1"/>
    </xf>
    <xf numFmtId="166" fontId="13" fillId="4" borderId="0" xfId="1" applyNumberFormat="1" applyFont="1" applyFill="1" applyAlignment="1">
      <alignment horizontal="right" vertical="center" wrapText="1" shrinkToFit="1"/>
    </xf>
    <xf numFmtId="167" fontId="13" fillId="4" borderId="0" xfId="1" applyNumberFormat="1" applyFont="1" applyFill="1" applyAlignment="1">
      <alignment horizontal="right" vertical="center" wrapText="1" shrinkToFit="1"/>
    </xf>
    <xf numFmtId="167" fontId="13" fillId="0" borderId="0" xfId="1" applyNumberFormat="1" applyFont="1" applyAlignment="1">
      <alignment horizontal="right" vertical="center" wrapText="1" shrinkToFit="1"/>
    </xf>
    <xf numFmtId="9" fontId="24" fillId="3" borderId="0" xfId="2" applyFont="1" applyFill="1" applyAlignment="1">
      <alignment horizontal="right" vertical="center" wrapText="1" shrinkToFit="1"/>
    </xf>
    <xf numFmtId="167" fontId="13" fillId="3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/>
    </xf>
    <xf numFmtId="167" fontId="23" fillId="4" borderId="0" xfId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wrapText="1"/>
    </xf>
    <xf numFmtId="168" fontId="3" fillId="4" borderId="2" xfId="0" applyNumberFormat="1" applyFont="1" applyFill="1" applyBorder="1" applyAlignment="1">
      <alignment horizontal="right" vertical="center" wrapText="1" shrinkToFit="1"/>
    </xf>
    <xf numFmtId="0" fontId="3" fillId="6" borderId="0" xfId="0" applyFont="1" applyFill="1" applyAlignment="1">
      <alignment wrapText="1"/>
    </xf>
    <xf numFmtId="168" fontId="3" fillId="6" borderId="0" xfId="0" applyNumberFormat="1" applyFont="1" applyFill="1" applyAlignment="1">
      <alignment horizontal="right" vertical="center" wrapText="1" shrinkToFit="1"/>
    </xf>
    <xf numFmtId="168" fontId="24" fillId="6" borderId="0" xfId="0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wrapText="1"/>
    </xf>
    <xf numFmtId="168" fontId="24" fillId="0" borderId="2" xfId="0" applyNumberFormat="1" applyFont="1" applyBorder="1" applyAlignment="1">
      <alignment horizontal="right" vertical="center" wrapText="1" shrinkToFit="1"/>
    </xf>
    <xf numFmtId="0" fontId="4" fillId="6" borderId="0" xfId="0" applyFont="1" applyFill="1" applyAlignment="1">
      <alignment wrapText="1"/>
    </xf>
    <xf numFmtId="43" fontId="3" fillId="3" borderId="0" xfId="1" applyFont="1" applyFill="1" applyAlignment="1">
      <alignment horizontal="right" vertical="center" wrapText="1" shrinkToFi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 shrinkToFit="1"/>
    </xf>
    <xf numFmtId="166" fontId="12" fillId="3" borderId="4" xfId="1" applyNumberFormat="1" applyFont="1" applyFill="1" applyBorder="1" applyAlignment="1">
      <alignment horizontal="right" vertical="center" wrapText="1" shrinkToFit="1"/>
    </xf>
    <xf numFmtId="0" fontId="24" fillId="3" borderId="4" xfId="0" applyFont="1" applyFill="1" applyBorder="1" applyAlignment="1">
      <alignment horizontal="right" vertical="center" wrapText="1" shrinkToFit="1"/>
    </xf>
    <xf numFmtId="167" fontId="24" fillId="3" borderId="4" xfId="1" applyNumberFormat="1" applyFont="1" applyFill="1" applyBorder="1" applyAlignment="1">
      <alignment horizontal="right" vertical="center" wrapText="1" shrinkToFit="1"/>
    </xf>
    <xf numFmtId="167" fontId="3" fillId="4" borderId="4" xfId="1" applyNumberFormat="1" applyFont="1" applyFill="1" applyBorder="1" applyAlignment="1">
      <alignment horizontal="right" vertical="center" wrapText="1" shrinkToFit="1"/>
    </xf>
    <xf numFmtId="168" fontId="24" fillId="0" borderId="4" xfId="0" applyNumberFormat="1" applyFont="1" applyBorder="1" applyAlignment="1">
      <alignment horizontal="right" vertical="center" wrapText="1" shrinkToFit="1"/>
    </xf>
    <xf numFmtId="0" fontId="3" fillId="3" borderId="0" xfId="0" applyFont="1" applyFill="1" applyAlignment="1">
      <alignment horizontal="right" vertical="center" wrapText="1" shrinkToFit="1"/>
    </xf>
    <xf numFmtId="167" fontId="13" fillId="3" borderId="4" xfId="1" applyNumberFormat="1" applyFont="1" applyFill="1" applyBorder="1" applyAlignment="1">
      <alignment horizontal="right" vertical="center" wrapText="1" shrinkToFit="1"/>
    </xf>
    <xf numFmtId="0" fontId="3" fillId="3" borderId="0" xfId="0" applyFont="1" applyFill="1" applyAlignment="1">
      <alignment vertical="center" wrapText="1"/>
    </xf>
    <xf numFmtId="168" fontId="3" fillId="0" borderId="0" xfId="0" applyNumberFormat="1" applyFont="1" applyAlignment="1">
      <alignment horizontal="right" vertical="center" wrapText="1" shrinkToFit="1"/>
    </xf>
    <xf numFmtId="167" fontId="13" fillId="4" borderId="0" xfId="1" applyNumberFormat="1" applyFont="1" applyFill="1" applyAlignment="1">
      <alignment vertical="center"/>
    </xf>
    <xf numFmtId="0" fontId="3" fillId="0" borderId="0" xfId="0" applyFont="1" applyAlignment="1">
      <alignment horizontal="right" vertical="center" wrapText="1" shrinkToFit="1"/>
    </xf>
    <xf numFmtId="0" fontId="4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right" vertical="center" wrapText="1" shrinkToFit="1"/>
    </xf>
    <xf numFmtId="0" fontId="3" fillId="4" borderId="0" xfId="0" applyFont="1" applyFill="1"/>
    <xf numFmtId="167" fontId="19" fillId="4" borderId="0" xfId="1" applyNumberFormat="1" applyFont="1" applyFill="1" applyAlignment="1">
      <alignment horizontal="right" vertical="center" wrapText="1" shrinkToFit="1"/>
    </xf>
    <xf numFmtId="0" fontId="20" fillId="4" borderId="0" xfId="0" applyFont="1" applyFill="1" applyAlignment="1">
      <alignment horizontal="right" vertical="center" wrapText="1" shrinkToFit="1"/>
    </xf>
    <xf numFmtId="0" fontId="20" fillId="3" borderId="0" xfId="0" applyFont="1" applyFill="1" applyAlignment="1">
      <alignment horizontal="right" vertical="center" wrapText="1" shrinkToFit="1"/>
    </xf>
    <xf numFmtId="166" fontId="20" fillId="4" borderId="0" xfId="0" applyNumberFormat="1" applyFont="1" applyFill="1" applyAlignment="1">
      <alignment horizontal="right" vertical="center" wrapText="1" shrinkToFit="1"/>
    </xf>
    <xf numFmtId="169" fontId="3" fillId="4" borderId="0" xfId="2" applyNumberFormat="1" applyFont="1" applyFill="1" applyAlignment="1">
      <alignment horizontal="right" vertical="center" wrapText="1" shrinkToFit="1"/>
    </xf>
    <xf numFmtId="166" fontId="12" fillId="4" borderId="0" xfId="0" applyNumberFormat="1" applyFont="1" applyFill="1" applyAlignment="1">
      <alignment horizontal="right" vertical="center" wrapText="1" shrinkToFit="1"/>
    </xf>
    <xf numFmtId="0" fontId="12" fillId="4" borderId="0" xfId="0" applyFont="1" applyFill="1" applyAlignment="1">
      <alignment horizontal="centerContinuous" vertical="center"/>
    </xf>
    <xf numFmtId="166" fontId="4" fillId="4" borderId="0" xfId="0" applyNumberFormat="1" applyFont="1" applyFill="1" applyAlignment="1">
      <alignment horizontal="centerContinuous" vertical="center"/>
    </xf>
    <xf numFmtId="0" fontId="12" fillId="4" borderId="0" xfId="4" quotePrefix="1" applyFont="1" applyFill="1" applyAlignment="1">
      <alignment horizontal="left" vertical="center"/>
    </xf>
    <xf numFmtId="0" fontId="12" fillId="4" borderId="0" xfId="4" applyFont="1" applyFill="1" applyAlignment="1">
      <alignment vertical="center"/>
    </xf>
    <xf numFmtId="0" fontId="11" fillId="4" borderId="0" xfId="4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right" vertical="center"/>
    </xf>
    <xf numFmtId="0" fontId="13" fillId="4" borderId="0" xfId="0" quotePrefix="1" applyFont="1" applyFill="1" applyAlignment="1">
      <alignment horizontal="left" vertical="center"/>
    </xf>
    <xf numFmtId="0" fontId="13" fillId="4" borderId="0" xfId="0" applyFont="1" applyFill="1" applyAlignment="1">
      <alignment vertical="center"/>
    </xf>
    <xf numFmtId="167" fontId="8" fillId="3" borderId="0" xfId="1" applyNumberFormat="1" applyFont="1" applyFill="1" applyAlignment="1">
      <alignment horizontal="right" vertical="center" wrapText="1" shrinkToFit="1"/>
    </xf>
    <xf numFmtId="43" fontId="8" fillId="3" borderId="0" xfId="1" applyFont="1" applyFill="1" applyAlignment="1">
      <alignment horizontal="right" vertical="center" wrapText="1" shrinkToFit="1"/>
    </xf>
    <xf numFmtId="166" fontId="12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43" fontId="8" fillId="0" borderId="0" xfId="1" applyFont="1" applyAlignment="1">
      <alignment horizontal="right" vertical="center" wrapText="1" shrinkToFit="1"/>
    </xf>
    <xf numFmtId="0" fontId="13" fillId="4" borderId="0" xfId="0" applyFont="1" applyFill="1"/>
    <xf numFmtId="166" fontId="12" fillId="6" borderId="0" xfId="1" applyNumberFormat="1" applyFont="1" applyFill="1" applyAlignment="1">
      <alignment horizontal="right" wrapText="1" shrinkToFit="1"/>
    </xf>
    <xf numFmtId="167" fontId="3" fillId="6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67" fontId="3" fillId="3" borderId="4" xfId="1" applyNumberFormat="1" applyFont="1" applyFill="1" applyBorder="1" applyAlignment="1">
      <alignment horizontal="right" vertical="center" wrapText="1" shrinkToFit="1"/>
    </xf>
    <xf numFmtId="167" fontId="8" fillId="0" borderId="0" xfId="1" applyNumberFormat="1" applyFont="1" applyAlignment="1">
      <alignment horizontal="right" vertical="center" wrapText="1" shrinkToFit="1"/>
    </xf>
    <xf numFmtId="43" fontId="5" fillId="4" borderId="0" xfId="1" applyFont="1" applyFill="1" applyAlignment="1">
      <alignment horizontal="right" vertical="center" wrapText="1" shrinkToFit="1"/>
    </xf>
    <xf numFmtId="167" fontId="5" fillId="4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43" fontId="3" fillId="4" borderId="0" xfId="1" applyFont="1" applyFill="1" applyAlignment="1">
      <alignment horizontal="right" vertical="center" wrapText="1" shrinkToFit="1"/>
    </xf>
    <xf numFmtId="0" fontId="3" fillId="4" borderId="0" xfId="4" applyFont="1" applyFill="1" applyAlignment="1">
      <alignment horizontal="right" vertical="center" wrapText="1" shrinkToFit="1"/>
    </xf>
    <xf numFmtId="0" fontId="7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right" vertical="center" wrapText="1" shrinkToFit="1"/>
    </xf>
    <xf numFmtId="167" fontId="12" fillId="3" borderId="0" xfId="1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vertical="center" wrapText="1"/>
    </xf>
    <xf numFmtId="0" fontId="3" fillId="3" borderId="0" xfId="4" applyFont="1" applyFill="1" applyAlignment="1">
      <alignment vertical="center"/>
    </xf>
    <xf numFmtId="167" fontId="12" fillId="6" borderId="0" xfId="1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vertical="center" wrapText="1"/>
    </xf>
    <xf numFmtId="0" fontId="29" fillId="3" borderId="4" xfId="0" applyFont="1" applyFill="1" applyBorder="1" applyAlignment="1">
      <alignment vertical="center"/>
    </xf>
    <xf numFmtId="0" fontId="29" fillId="3" borderId="0" xfId="0" applyFont="1" applyFill="1" applyAlignment="1">
      <alignment vertical="center"/>
    </xf>
    <xf numFmtId="168" fontId="3" fillId="3" borderId="0" xfId="4" applyNumberFormat="1" applyFont="1" applyFill="1" applyAlignment="1">
      <alignment horizontal="right" vertical="center" wrapText="1" shrinkToFit="1"/>
    </xf>
    <xf numFmtId="167" fontId="12" fillId="0" borderId="0" xfId="1" applyNumberFormat="1" applyFont="1" applyAlignment="1">
      <alignment horizontal="right" vertical="center" wrapText="1" shrinkToFit="1"/>
    </xf>
    <xf numFmtId="168" fontId="3" fillId="0" borderId="0" xfId="4" applyNumberFormat="1" applyFont="1" applyAlignment="1">
      <alignment horizontal="right" vertical="center" wrapText="1" shrinkToFit="1"/>
    </xf>
    <xf numFmtId="166" fontId="13" fillId="4" borderId="0" xfId="1" applyNumberFormat="1" applyFont="1" applyFill="1" applyAlignment="1">
      <alignment vertical="center"/>
    </xf>
    <xf numFmtId="0" fontId="12" fillId="3" borderId="0" xfId="3" applyFont="1" applyFill="1" applyAlignment="1">
      <alignment vertical="center"/>
    </xf>
    <xf numFmtId="169" fontId="4" fillId="3" borderId="0" xfId="2" applyNumberFormat="1" applyFont="1" applyFill="1" applyAlignment="1">
      <alignment vertical="center"/>
    </xf>
    <xf numFmtId="171" fontId="13" fillId="3" borderId="0" xfId="1" applyNumberFormat="1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4" fillId="4" borderId="0" xfId="3" applyFont="1" applyFill="1" applyAlignment="1">
      <alignment horizontal="center" vertical="center"/>
    </xf>
    <xf numFmtId="0" fontId="4" fillId="4" borderId="0" xfId="3" applyFont="1" applyFill="1" applyAlignment="1">
      <alignment horizontal="centerContinuous" vertical="center"/>
    </xf>
    <xf numFmtId="0" fontId="12" fillId="4" borderId="0" xfId="3" applyFont="1" applyFill="1" applyAlignment="1">
      <alignment vertical="center"/>
    </xf>
    <xf numFmtId="0" fontId="3" fillId="4" borderId="0" xfId="3" applyFont="1" applyFill="1" applyAlignment="1">
      <alignment vertical="center"/>
    </xf>
    <xf numFmtId="0" fontId="4" fillId="4" borderId="0" xfId="3" applyFont="1" applyFill="1" applyAlignment="1">
      <alignment horizontal="left" vertical="center"/>
    </xf>
    <xf numFmtId="0" fontId="12" fillId="4" borderId="0" xfId="3" applyFont="1" applyFill="1" applyAlignment="1">
      <alignment horizontal="centerContinuous" vertical="center"/>
    </xf>
    <xf numFmtId="0" fontId="3" fillId="4" borderId="0" xfId="3" applyFont="1" applyFill="1" applyAlignment="1">
      <alignment horizontal="centerContinuous" vertical="center"/>
    </xf>
    <xf numFmtId="0" fontId="29" fillId="0" borderId="0" xfId="3" applyFont="1" applyAlignment="1">
      <alignment vertical="center"/>
    </xf>
    <xf numFmtId="0" fontId="29" fillId="4" borderId="0" xfId="3" applyFont="1" applyFill="1" applyAlignment="1">
      <alignment vertical="center"/>
    </xf>
    <xf numFmtId="0" fontId="9" fillId="4" borderId="0" xfId="3" applyFont="1" applyFill="1" applyAlignment="1">
      <alignment vertical="center"/>
    </xf>
    <xf numFmtId="0" fontId="29" fillId="0" borderId="0" xfId="3" applyFont="1" applyAlignment="1">
      <alignment vertical="center" wrapText="1" shrinkToFit="1"/>
    </xf>
    <xf numFmtId="0" fontId="29" fillId="4" borderId="0" xfId="3" applyFont="1" applyFill="1" applyAlignment="1">
      <alignment vertical="center" shrinkToFit="1"/>
    </xf>
    <xf numFmtId="0" fontId="30" fillId="0" borderId="0" xfId="3" applyFont="1" applyAlignment="1">
      <alignment horizontal="center" vertical="center" wrapText="1" shrinkToFit="1"/>
    </xf>
    <xf numFmtId="0" fontId="29" fillId="4" borderId="0" xfId="3" applyFont="1" applyFill="1" applyAlignment="1">
      <alignment horizontal="right" vertical="center"/>
    </xf>
    <xf numFmtId="0" fontId="29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right" vertical="center"/>
    </xf>
    <xf numFmtId="172" fontId="11" fillId="0" borderId="0" xfId="3" applyNumberFormat="1" applyFont="1" applyAlignment="1">
      <alignment horizontal="right" vertical="center" wrapText="1" shrinkToFit="1"/>
    </xf>
    <xf numFmtId="0" fontId="11" fillId="3" borderId="0" xfId="3" applyFont="1" applyFill="1" applyAlignment="1">
      <alignment horizontal="right" vertical="center" wrapText="1" shrinkToFit="1"/>
    </xf>
    <xf numFmtId="0" fontId="11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left" vertical="center" wrapText="1"/>
    </xf>
    <xf numFmtId="0" fontId="3" fillId="0" borderId="0" xfId="3" applyFont="1" applyAlignment="1">
      <alignment horizontal="left" vertical="center" wrapText="1" shrinkToFit="1"/>
    </xf>
    <xf numFmtId="10" fontId="3" fillId="3" borderId="0" xfId="2" applyNumberFormat="1" applyFont="1" applyFill="1" applyAlignment="1">
      <alignment horizontal="right" vertical="center" wrapText="1" shrinkToFit="1"/>
    </xf>
    <xf numFmtId="10" fontId="3" fillId="0" borderId="0" xfId="2" applyNumberFormat="1" applyFont="1" applyAlignment="1">
      <alignment horizontal="right" vertical="center" wrapText="1" shrinkToFit="1"/>
    </xf>
    <xf numFmtId="171" fontId="3" fillId="3" borderId="0" xfId="1" applyNumberFormat="1" applyFont="1" applyFill="1" applyAlignment="1">
      <alignment horizontal="right" vertical="center" wrapText="1" shrinkToFit="1"/>
    </xf>
    <xf numFmtId="171" fontId="3" fillId="0" borderId="0" xfId="1" applyNumberFormat="1" applyFont="1" applyAlignment="1">
      <alignment horizontal="right" vertical="center" wrapText="1" shrinkToFit="1"/>
    </xf>
    <xf numFmtId="0" fontId="3" fillId="6" borderId="0" xfId="3" applyFont="1" applyFill="1" applyAlignment="1">
      <alignment horizontal="left" vertical="center" wrapText="1"/>
    </xf>
    <xf numFmtId="10" fontId="3" fillId="6" borderId="0" xfId="2" applyNumberFormat="1" applyFont="1" applyFill="1" applyAlignment="1">
      <alignment horizontal="right" vertical="center" wrapText="1" shrinkToFit="1"/>
    </xf>
    <xf numFmtId="43" fontId="3" fillId="6" borderId="0" xfId="1" applyFont="1" applyFill="1" applyAlignment="1">
      <alignment horizontal="right" vertical="center" wrapText="1" shrinkToFit="1"/>
    </xf>
    <xf numFmtId="171" fontId="3" fillId="6" borderId="0" xfId="1" applyNumberFormat="1" applyFont="1" applyFill="1" applyAlignment="1">
      <alignment horizontal="right" vertical="center" wrapText="1" shrinkToFit="1"/>
    </xf>
    <xf numFmtId="0" fontId="3" fillId="4" borderId="0" xfId="3" applyFont="1" applyFill="1" applyAlignment="1">
      <alignment vertical="center" wrapText="1"/>
    </xf>
    <xf numFmtId="0" fontId="3" fillId="0" borderId="0" xfId="3" applyFont="1" applyAlignment="1">
      <alignment vertical="center" wrapText="1" shrinkToFit="1"/>
    </xf>
    <xf numFmtId="0" fontId="3" fillId="6" borderId="0" xfId="3" applyFont="1" applyFill="1" applyAlignment="1">
      <alignment vertical="center" wrapText="1"/>
    </xf>
    <xf numFmtId="0" fontId="13" fillId="0" borderId="4" xfId="3" applyFont="1" applyBorder="1" applyAlignment="1">
      <alignment vertical="center" wrapText="1" shrinkToFit="1"/>
    </xf>
    <xf numFmtId="10" fontId="3" fillId="0" borderId="4" xfId="2" applyNumberFormat="1" applyFont="1" applyBorder="1" applyAlignment="1">
      <alignment horizontal="right" vertical="center" wrapText="1" shrinkToFit="1"/>
    </xf>
    <xf numFmtId="171" fontId="3" fillId="0" borderId="4" xfId="1" applyNumberFormat="1" applyFont="1" applyBorder="1" applyAlignment="1">
      <alignment horizontal="right" vertical="center" wrapText="1" shrinkToFit="1"/>
    </xf>
    <xf numFmtId="0" fontId="13" fillId="4" borderId="0" xfId="3" applyFont="1" applyFill="1" applyAlignment="1">
      <alignment vertical="center"/>
    </xf>
    <xf numFmtId="10" fontId="3" fillId="3" borderId="0" xfId="2" applyNumberFormat="1" applyFont="1" applyFill="1" applyAlignment="1">
      <alignment horizontal="right" vertical="center"/>
    </xf>
    <xf numFmtId="10" fontId="3" fillId="0" borderId="0" xfId="2" applyNumberFormat="1" applyFont="1" applyAlignment="1">
      <alignment horizontal="right" vertical="center"/>
    </xf>
    <xf numFmtId="43" fontId="3" fillId="3" borderId="0" xfId="1" applyFont="1" applyFill="1" applyAlignment="1">
      <alignment horizontal="right" vertical="center"/>
    </xf>
    <xf numFmtId="171" fontId="3" fillId="3" borderId="0" xfId="1" applyNumberFormat="1" applyFont="1" applyFill="1" applyAlignment="1">
      <alignment horizontal="right" vertical="center"/>
    </xf>
    <xf numFmtId="171" fontId="3" fillId="0" borderId="0" xfId="1" applyNumberFormat="1" applyFont="1" applyAlignment="1">
      <alignment horizontal="right" vertical="center"/>
    </xf>
    <xf numFmtId="0" fontId="29" fillId="0" borderId="0" xfId="3" applyFont="1" applyAlignment="1">
      <alignment vertical="center" shrinkToFit="1"/>
    </xf>
    <xf numFmtId="0" fontId="29" fillId="4" borderId="0" xfId="3" applyFont="1" applyFill="1" applyAlignment="1">
      <alignment vertical="center" wrapText="1"/>
    </xf>
    <xf numFmtId="0" fontId="32" fillId="4" borderId="0" xfId="3" applyFont="1" applyFill="1" applyAlignment="1">
      <alignment vertical="center" wrapText="1"/>
    </xf>
    <xf numFmtId="0" fontId="32" fillId="4" borderId="0" xfId="3" applyFont="1" applyFill="1" applyAlignment="1">
      <alignment vertical="center"/>
    </xf>
    <xf numFmtId="0" fontId="32" fillId="4" borderId="0" xfId="3" applyFont="1" applyFill="1" applyAlignment="1">
      <alignment vertical="center" shrinkToFit="1"/>
    </xf>
    <xf numFmtId="168" fontId="29" fillId="4" borderId="0" xfId="3" applyNumberFormat="1" applyFont="1" applyFill="1" applyAlignment="1">
      <alignment vertical="center" shrinkToFit="1"/>
    </xf>
    <xf numFmtId="0" fontId="3" fillId="4" borderId="0" xfId="3" applyFont="1" applyFill="1" applyAlignment="1">
      <alignment horizontal="left" vertical="center"/>
    </xf>
    <xf numFmtId="167" fontId="3" fillId="4" borderId="0" xfId="1" applyNumberFormat="1" applyFont="1" applyFill="1" applyAlignment="1">
      <alignment horizontal="right" vertical="center"/>
    </xf>
    <xf numFmtId="0" fontId="13" fillId="3" borderId="0" xfId="3" applyFont="1" applyFill="1" applyAlignment="1">
      <alignment vertical="center"/>
    </xf>
    <xf numFmtId="0" fontId="12" fillId="4" borderId="0" xfId="0" applyFont="1" applyFill="1" applyAlignment="1">
      <alignment horizontal="centerContinuous" vertical="center" wrapText="1"/>
    </xf>
    <xf numFmtId="166" fontId="33" fillId="4" borderId="0" xfId="0" applyNumberFormat="1" applyFont="1" applyFill="1" applyAlignment="1">
      <alignment horizontal="centerContinuous" vertical="center"/>
    </xf>
    <xf numFmtId="167" fontId="4" fillId="4" borderId="0" xfId="1" applyNumberFormat="1" applyFont="1" applyFill="1" applyAlignment="1">
      <alignment horizontal="centerContinuous" vertical="center"/>
    </xf>
    <xf numFmtId="0" fontId="11" fillId="4" borderId="0" xfId="4" applyFont="1" applyFill="1" applyAlignment="1">
      <alignment horizontal="right" vertical="center" wrapText="1"/>
    </xf>
    <xf numFmtId="166" fontId="3" fillId="0" borderId="0" xfId="1" applyNumberFormat="1" applyFont="1" applyAlignment="1">
      <alignment horizontal="right" vertical="center" wrapText="1" shrinkToFit="1"/>
    </xf>
    <xf numFmtId="0" fontId="8" fillId="3" borderId="4" xfId="0" applyFont="1" applyFill="1" applyBorder="1" applyAlignment="1">
      <alignment horizontal="right" vertical="center" wrapText="1" shrinkToFit="1"/>
    </xf>
    <xf numFmtId="167" fontId="8" fillId="3" borderId="4" xfId="1" applyNumberFormat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/>
    </xf>
    <xf numFmtId="0" fontId="12" fillId="4" borderId="0" xfId="3" applyFont="1" applyFill="1" applyAlignment="1">
      <alignment vertical="center" wrapText="1"/>
    </xf>
    <xf numFmtId="166" fontId="5" fillId="4" borderId="0" xfId="1" applyNumberFormat="1" applyFont="1" applyFill="1" applyAlignment="1">
      <alignment horizontal="right" vertical="center" wrapText="1" shrinkToFit="1"/>
    </xf>
    <xf numFmtId="166" fontId="8" fillId="4" borderId="0" xfId="1" applyNumberFormat="1" applyFont="1" applyFill="1" applyAlignment="1">
      <alignment horizontal="right" vertical="center" wrapText="1" shrinkToFit="1"/>
    </xf>
    <xf numFmtId="169" fontId="5" fillId="4" borderId="0" xfId="2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 shrinkToFit="1"/>
    </xf>
    <xf numFmtId="0" fontId="4" fillId="6" borderId="7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37" fontId="12" fillId="6" borderId="0" xfId="0" applyNumberFormat="1" applyFont="1" applyFill="1" applyAlignment="1">
      <alignment horizontal="right" vertical="center" wrapText="1" shrinkToFit="1"/>
    </xf>
    <xf numFmtId="0" fontId="12" fillId="6" borderId="0" xfId="0" applyFont="1" applyFill="1" applyAlignment="1">
      <alignment horizontal="right" vertical="center" wrapText="1" shrinkToFit="1"/>
    </xf>
    <xf numFmtId="0" fontId="12" fillId="3" borderId="0" xfId="4" applyFont="1" applyFill="1" applyAlignment="1">
      <alignment horizontal="right" vertical="center" wrapText="1" shrinkToFit="1"/>
    </xf>
    <xf numFmtId="0" fontId="12" fillId="4" borderId="0" xfId="0" applyFont="1" applyFill="1" applyAlignment="1">
      <alignment vertical="center"/>
    </xf>
    <xf numFmtId="37" fontId="3" fillId="4" borderId="0" xfId="0" applyNumberFormat="1" applyFont="1" applyFill="1" applyAlignment="1">
      <alignment horizontal="right" vertical="center" wrapText="1" shrinkToFit="1"/>
    </xf>
    <xf numFmtId="0" fontId="8" fillId="3" borderId="0" xfId="0" applyFont="1" applyFill="1" applyAlignment="1">
      <alignment horizontal="right" vertical="center" wrapText="1" shrinkToFit="1"/>
    </xf>
    <xf numFmtId="166" fontId="8" fillId="3" borderId="0" xfId="1" applyNumberFormat="1" applyFont="1" applyFill="1" applyAlignment="1">
      <alignment horizontal="right" vertical="center" wrapText="1" shrinkToFit="1"/>
    </xf>
    <xf numFmtId="168" fontId="8" fillId="3" borderId="0" xfId="0" applyNumberFormat="1" applyFont="1" applyFill="1" applyAlignment="1">
      <alignment horizontal="right" vertical="center" wrapText="1" shrinkToFit="1"/>
    </xf>
    <xf numFmtId="0" fontId="3" fillId="6" borderId="0" xfId="0" applyFont="1" applyFill="1" applyAlignment="1">
      <alignment horizontal="left" vertical="center" wrapText="1" indent="1"/>
    </xf>
    <xf numFmtId="0" fontId="8" fillId="6" borderId="0" xfId="0" applyFont="1" applyFill="1" applyAlignment="1">
      <alignment horizontal="right" vertical="center" wrapText="1" shrinkToFit="1"/>
    </xf>
    <xf numFmtId="173" fontId="3" fillId="6" borderId="0" xfId="5" applyNumberFormat="1" applyFont="1" applyFill="1" applyAlignment="1">
      <alignment horizontal="right" vertical="center" wrapText="1" shrinkToFit="1"/>
    </xf>
    <xf numFmtId="0" fontId="3" fillId="3" borderId="0" xfId="0" applyFont="1" applyFill="1" applyAlignment="1">
      <alignment horizontal="left" vertical="center" wrapText="1" indent="1"/>
    </xf>
    <xf numFmtId="37" fontId="12" fillId="4" borderId="0" xfId="0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horizontal="right" vertical="center" wrapText="1" shrinkToFit="1"/>
    </xf>
    <xf numFmtId="173" fontId="3" fillId="3" borderId="0" xfId="5" applyNumberFormat="1" applyFont="1" applyFill="1" applyAlignment="1">
      <alignment horizontal="right" vertical="center" wrapText="1" shrinkToFit="1"/>
    </xf>
    <xf numFmtId="37" fontId="12" fillId="3" borderId="0" xfId="0" applyNumberFormat="1" applyFont="1" applyFill="1" applyAlignment="1">
      <alignment horizontal="right" vertical="center" wrapText="1" shrinkToFit="1"/>
    </xf>
    <xf numFmtId="0" fontId="13" fillId="3" borderId="0" xfId="0" quotePrefix="1" applyFont="1" applyFill="1" applyAlignment="1">
      <alignment horizontal="left" vertical="center" wrapText="1"/>
    </xf>
    <xf numFmtId="0" fontId="12" fillId="3" borderId="0" xfId="0" applyFont="1" applyFill="1" applyAlignment="1">
      <alignment horizontal="right" vertical="center" wrapText="1" shrinkToFit="1"/>
    </xf>
    <xf numFmtId="0" fontId="3" fillId="6" borderId="4" xfId="0" applyFont="1" applyFill="1" applyBorder="1" applyAlignment="1">
      <alignment horizontal="left" vertical="center" wrapText="1" indent="1"/>
    </xf>
    <xf numFmtId="167" fontId="12" fillId="6" borderId="4" xfId="1" applyNumberFormat="1" applyFont="1" applyFill="1" applyBorder="1" applyAlignment="1">
      <alignment horizontal="right" vertical="center" wrapText="1" shrinkToFit="1"/>
    </xf>
    <xf numFmtId="0" fontId="6" fillId="3" borderId="0" xfId="0" applyFont="1" applyFill="1"/>
    <xf numFmtId="0" fontId="6" fillId="0" borderId="0" xfId="0" applyFont="1"/>
    <xf numFmtId="9" fontId="26" fillId="4" borderId="0" xfId="2" applyFont="1" applyFill="1" applyAlignment="1">
      <alignment horizontal="centerContinuous"/>
    </xf>
    <xf numFmtId="0" fontId="4" fillId="4" borderId="0" xfId="0" applyFont="1" applyFill="1" applyAlignment="1">
      <alignment horizontal="centerContinuous"/>
    </xf>
    <xf numFmtId="0" fontId="12" fillId="4" borderId="0" xfId="4" quotePrefix="1" applyFont="1" applyFill="1" applyAlignment="1">
      <alignment horizontal="left"/>
    </xf>
    <xf numFmtId="0" fontId="5" fillId="3" borderId="0" xfId="4" applyFont="1" applyFill="1" applyAlignment="1">
      <alignment horizontal="center" vertical="center" wrapText="1" shrinkToFit="1"/>
    </xf>
    <xf numFmtId="0" fontId="11" fillId="4" borderId="0" xfId="4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23" fillId="4" borderId="0" xfId="0" applyFont="1" applyFill="1" applyAlignment="1">
      <alignment horizontal="right"/>
    </xf>
    <xf numFmtId="166" fontId="12" fillId="6" borderId="2" xfId="1" applyNumberFormat="1" applyFont="1" applyFill="1" applyBorder="1" applyAlignment="1">
      <alignment horizontal="right" wrapText="1" shrinkToFit="1"/>
    </xf>
    <xf numFmtId="167" fontId="3" fillId="6" borderId="2" xfId="1" applyNumberFormat="1" applyFont="1" applyFill="1" applyBorder="1" applyAlignment="1">
      <alignment horizontal="right" wrapText="1" shrinkToFit="1"/>
    </xf>
    <xf numFmtId="166" fontId="12" fillId="4" borderId="6" xfId="1" applyNumberFormat="1" applyFont="1" applyFill="1" applyBorder="1" applyAlignment="1">
      <alignment horizontal="right" wrapText="1" shrinkToFit="1"/>
    </xf>
    <xf numFmtId="167" fontId="3" fillId="4" borderId="6" xfId="1" applyNumberFormat="1" applyFont="1" applyFill="1" applyBorder="1" applyAlignment="1">
      <alignment horizontal="right" wrapText="1" shrinkToFit="1"/>
    </xf>
    <xf numFmtId="0" fontId="13" fillId="4" borderId="0" xfId="0" quotePrefix="1" applyFont="1" applyFill="1" applyAlignment="1">
      <alignment horizontal="left"/>
    </xf>
    <xf numFmtId="167" fontId="8" fillId="3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/>
    </xf>
    <xf numFmtId="166" fontId="12" fillId="3" borderId="6" xfId="1" applyNumberFormat="1" applyFont="1" applyFill="1" applyBorder="1" applyAlignment="1">
      <alignment horizontal="right" wrapText="1" shrinkToFit="1"/>
    </xf>
    <xf numFmtId="167" fontId="3" fillId="3" borderId="6" xfId="1" applyNumberFormat="1" applyFont="1" applyFill="1" applyBorder="1" applyAlignment="1">
      <alignment horizontal="right" wrapText="1" shrinkToFit="1"/>
    </xf>
    <xf numFmtId="164" fontId="8" fillId="3" borderId="0" xfId="0" applyNumberFormat="1" applyFont="1" applyFill="1" applyAlignment="1">
      <alignment horizontal="right" wrapText="1" shrinkToFit="1"/>
    </xf>
    <xf numFmtId="168" fontId="3" fillId="6" borderId="0" xfId="0" applyNumberFormat="1" applyFont="1" applyFill="1" applyAlignment="1">
      <alignment horizontal="right" wrapText="1" shrinkToFit="1"/>
    </xf>
    <xf numFmtId="167" fontId="3" fillId="4" borderId="2" xfId="1" applyNumberFormat="1" applyFont="1" applyFill="1" applyBorder="1" applyAlignment="1">
      <alignment horizontal="right" wrapText="1" shrinkToFit="1"/>
    </xf>
    <xf numFmtId="167" fontId="3" fillId="3" borderId="2" xfId="1" applyNumberFormat="1" applyFont="1" applyFill="1" applyBorder="1" applyAlignment="1">
      <alignment horizontal="right" wrapText="1" shrinkToFit="1"/>
    </xf>
    <xf numFmtId="0" fontId="3" fillId="0" borderId="4" xfId="0" applyFont="1" applyBorder="1"/>
    <xf numFmtId="0" fontId="8" fillId="3" borderId="4" xfId="0" applyFont="1" applyFill="1" applyBorder="1" applyAlignment="1">
      <alignment horizontal="right" wrapText="1" shrinkToFit="1"/>
    </xf>
    <xf numFmtId="167" fontId="8" fillId="3" borderId="4" xfId="1" applyNumberFormat="1" applyFont="1" applyFill="1" applyBorder="1" applyAlignment="1">
      <alignment horizontal="right" wrapText="1" shrinkToFit="1"/>
    </xf>
    <xf numFmtId="167" fontId="3" fillId="3" borderId="4" xfId="1" applyNumberFormat="1" applyFont="1" applyFill="1" applyBorder="1" applyAlignment="1">
      <alignment horizontal="right" wrapText="1" shrinkToFit="1"/>
    </xf>
    <xf numFmtId="0" fontId="3" fillId="0" borderId="0" xfId="0" applyFont="1"/>
    <xf numFmtId="0" fontId="12" fillId="4" borderId="0" xfId="3" applyFont="1" applyFill="1" applyAlignment="1">
      <alignment wrapText="1"/>
    </xf>
    <xf numFmtId="169" fontId="5" fillId="4" borderId="0" xfId="2" applyNumberFormat="1" applyFont="1" applyFill="1" applyAlignment="1">
      <alignment horizontal="right" wrapText="1" shrinkToFit="1"/>
    </xf>
    <xf numFmtId="167" fontId="5" fillId="4" borderId="0" xfId="1" applyNumberFormat="1" applyFont="1" applyFill="1" applyAlignment="1">
      <alignment horizontal="right" wrapText="1" shrinkToFit="1"/>
    </xf>
    <xf numFmtId="169" fontId="4" fillId="3" borderId="0" xfId="2" applyNumberFormat="1" applyFont="1" applyFill="1" applyAlignment="1">
      <alignment horizontal="right" wrapText="1" shrinkToFit="1"/>
    </xf>
    <xf numFmtId="167" fontId="13" fillId="4" borderId="0" xfId="1" applyNumberFormat="1" applyFont="1" applyFill="1" applyAlignment="1">
      <alignment horizontal="right" wrapText="1" shrinkToFit="1"/>
    </xf>
    <xf numFmtId="166" fontId="3" fillId="0" borderId="0" xfId="1" applyNumberFormat="1" applyFont="1" applyAlignment="1">
      <alignment horizontal="right" wrapText="1" shrinkToFit="1"/>
    </xf>
    <xf numFmtId="0" fontId="4" fillId="4" borderId="0" xfId="0" applyFont="1" applyFill="1" applyAlignment="1">
      <alignment horizontal="right" wrapText="1" shrinkToFit="1"/>
    </xf>
    <xf numFmtId="0" fontId="3" fillId="4" borderId="0" xfId="4" applyFont="1" applyFill="1" applyAlignment="1">
      <alignment horizontal="right" wrapText="1" shrinkToFit="1"/>
    </xf>
    <xf numFmtId="0" fontId="3" fillId="3" borderId="0" xfId="4" applyFont="1" applyFill="1" applyAlignment="1">
      <alignment horizontal="right" wrapText="1" shrinkToFit="1"/>
    </xf>
    <xf numFmtId="166" fontId="4" fillId="4" borderId="0" xfId="0" applyNumberFormat="1" applyFont="1" applyFill="1" applyAlignment="1">
      <alignment horizontal="right" wrapText="1" shrinkToFit="1"/>
    </xf>
    <xf numFmtId="0" fontId="13" fillId="3" borderId="0" xfId="0" applyFont="1" applyFill="1"/>
    <xf numFmtId="0" fontId="12" fillId="6" borderId="0" xfId="0" applyFont="1" applyFill="1" applyAlignment="1">
      <alignment horizontal="right" wrapText="1" shrinkToFit="1"/>
    </xf>
    <xf numFmtId="173" fontId="3" fillId="3" borderId="0" xfId="5" applyNumberFormat="1" applyFont="1" applyFill="1" applyAlignment="1">
      <alignment horizontal="right" wrapText="1" shrinkToFit="1"/>
    </xf>
    <xf numFmtId="0" fontId="3" fillId="3" borderId="0" xfId="0" applyFont="1" applyFill="1" applyAlignment="1">
      <alignment wrapText="1"/>
    </xf>
    <xf numFmtId="0" fontId="29" fillId="3" borderId="0" xfId="0" applyFont="1" applyFill="1"/>
    <xf numFmtId="166" fontId="5" fillId="3" borderId="0" xfId="1" applyNumberFormat="1" applyFont="1" applyFill="1" applyAlignment="1">
      <alignment horizontal="right" wrapText="1" shrinkToFit="1"/>
    </xf>
    <xf numFmtId="0" fontId="8" fillId="3" borderId="0" xfId="0" applyFont="1" applyFill="1" applyAlignment="1">
      <alignment horizontal="right" wrapText="1" shrinkToFit="1"/>
    </xf>
    <xf numFmtId="168" fontId="8" fillId="3" borderId="0" xfId="0" applyNumberFormat="1" applyFont="1" applyFill="1" applyAlignment="1">
      <alignment horizontal="right" wrapText="1" shrinkToFit="1"/>
    </xf>
    <xf numFmtId="0" fontId="8" fillId="6" borderId="0" xfId="0" applyFont="1" applyFill="1" applyAlignment="1">
      <alignment horizontal="right" wrapText="1" shrinkToFit="1"/>
    </xf>
    <xf numFmtId="166" fontId="8" fillId="3" borderId="0" xfId="1" applyNumberFormat="1" applyFont="1" applyFill="1" applyAlignment="1">
      <alignment horizontal="right" wrapText="1" shrinkToFit="1"/>
    </xf>
    <xf numFmtId="166" fontId="12" fillId="3" borderId="0" xfId="1" applyNumberFormat="1" applyFont="1" applyFill="1" applyAlignment="1">
      <alignment horizontal="right" wrapText="1" shrinkToFit="1"/>
    </xf>
    <xf numFmtId="0" fontId="3" fillId="3" borderId="0" xfId="0" quotePrefix="1" applyFont="1" applyFill="1" applyAlignment="1">
      <alignment horizontal="left" wrapText="1"/>
    </xf>
    <xf numFmtId="0" fontId="12" fillId="3" borderId="0" xfId="0" applyFont="1" applyFill="1" applyAlignment="1">
      <alignment horizontal="right" wrapText="1" shrinkToFit="1"/>
    </xf>
    <xf numFmtId="0" fontId="3" fillId="6" borderId="4" xfId="0" applyFont="1" applyFill="1" applyBorder="1" applyAlignment="1">
      <alignment horizontal="left" wrapText="1" indent="1"/>
    </xf>
    <xf numFmtId="0" fontId="3" fillId="3" borderId="4" xfId="0" applyFont="1" applyFill="1" applyBorder="1"/>
    <xf numFmtId="174" fontId="12" fillId="6" borderId="4" xfId="0" applyNumberFormat="1" applyFont="1" applyFill="1" applyBorder="1" applyAlignment="1">
      <alignment horizontal="right" vertical="center" wrapText="1" shrinkToFit="1"/>
    </xf>
    <xf numFmtId="174" fontId="8" fillId="6" borderId="4" xfId="0" applyNumberFormat="1" applyFont="1" applyFill="1" applyBorder="1" applyAlignment="1">
      <alignment horizontal="right" vertical="center" wrapText="1" shrinkToFit="1"/>
    </xf>
    <xf numFmtId="9" fontId="3" fillId="3" borderId="0" xfId="2" applyFont="1" applyFill="1"/>
    <xf numFmtId="9" fontId="12" fillId="3" borderId="0" xfId="2" applyFont="1" applyFill="1"/>
    <xf numFmtId="9" fontId="6" fillId="3" borderId="0" xfId="2" applyFont="1" applyFill="1"/>
    <xf numFmtId="9" fontId="3" fillId="4" borderId="0" xfId="2" applyFont="1" applyFill="1"/>
    <xf numFmtId="0" fontId="3" fillId="3" borderId="0" xfId="0" applyFont="1" applyFill="1" applyAlignment="1">
      <alignment horizontal="center"/>
    </xf>
    <xf numFmtId="0" fontId="4" fillId="3" borderId="0" xfId="6" applyFont="1" applyFill="1" applyAlignment="1">
      <alignment vertical="center"/>
    </xf>
    <xf numFmtId="0" fontId="12" fillId="4" borderId="0" xfId="0" applyFont="1" applyFill="1" applyAlignment="1">
      <alignment horizontal="centerContinuous" vertical="center" shrinkToFit="1"/>
    </xf>
    <xf numFmtId="166" fontId="33" fillId="4" borderId="0" xfId="0" applyNumberFormat="1" applyFont="1" applyFill="1" applyAlignment="1">
      <alignment horizontal="centerContinuous" vertical="center" shrinkToFit="1"/>
    </xf>
    <xf numFmtId="0" fontId="12" fillId="4" borderId="0" xfId="0" applyFont="1" applyFill="1" applyAlignment="1">
      <alignment horizontal="center" vertical="center"/>
    </xf>
    <xf numFmtId="167" fontId="4" fillId="4" borderId="0" xfId="1" applyNumberFormat="1" applyFont="1" applyFill="1" applyAlignment="1">
      <alignment horizontal="centerContinuous" vertical="center" shrinkToFit="1"/>
    </xf>
    <xf numFmtId="0" fontId="3" fillId="4" borderId="0" xfId="0" applyFont="1" applyFill="1" applyAlignment="1">
      <alignment vertical="center" shrinkToFit="1"/>
    </xf>
    <xf numFmtId="0" fontId="12" fillId="4" borderId="0" xfId="4" applyFont="1" applyFill="1" applyAlignment="1">
      <alignment horizontal="center" vertical="center"/>
    </xf>
    <xf numFmtId="0" fontId="11" fillId="4" borderId="0" xfId="4" applyFont="1" applyFill="1" applyAlignment="1">
      <alignment horizontal="right" vertical="center" shrinkToFit="1"/>
    </xf>
    <xf numFmtId="0" fontId="13" fillId="4" borderId="0" xfId="0" applyFont="1" applyFill="1" applyAlignment="1">
      <alignment horizontal="right" vertical="center" shrinkToFit="1"/>
    </xf>
    <xf numFmtId="0" fontId="13" fillId="4" borderId="0" xfId="0" quotePrefix="1" applyFont="1" applyFill="1" applyAlignment="1">
      <alignment horizontal="right" vertical="center" shrinkToFit="1"/>
    </xf>
    <xf numFmtId="167" fontId="8" fillId="4" borderId="0" xfId="1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horizontal="right" vertical="center" shrinkToFit="1"/>
    </xf>
    <xf numFmtId="0" fontId="3" fillId="4" borderId="0" xfId="0" applyFont="1" applyFill="1" applyAlignment="1">
      <alignment horizontal="right" vertical="center" shrinkToFit="1"/>
    </xf>
    <xf numFmtId="164" fontId="8" fillId="4" borderId="0" xfId="0" applyNumberFormat="1" applyFont="1" applyFill="1" applyAlignment="1">
      <alignment horizontal="right" vertical="center" wrapText="1" shrinkToFit="1"/>
    </xf>
    <xf numFmtId="0" fontId="3" fillId="0" borderId="4" xfId="0" applyFont="1" applyBorder="1" applyAlignment="1">
      <alignment horizontal="right" vertical="center" shrinkToFit="1"/>
    </xf>
    <xf numFmtId="169" fontId="4" fillId="4" borderId="0" xfId="2" applyNumberFormat="1" applyFont="1" applyFill="1" applyAlignment="1">
      <alignment horizontal="right" vertical="center" wrapText="1" shrinkToFit="1"/>
    </xf>
    <xf numFmtId="0" fontId="5" fillId="3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12" fillId="6" borderId="0" xfId="4" applyFont="1" applyFill="1" applyAlignment="1">
      <alignment horizontal="right" vertical="center" wrapText="1" shrinkToFit="1"/>
    </xf>
    <xf numFmtId="168" fontId="3" fillId="3" borderId="0" xfId="0" applyNumberFormat="1" applyFont="1" applyFill="1" applyAlignment="1">
      <alignment horizontal="right" vertical="center" wrapText="1" shrinkToFit="1"/>
    </xf>
    <xf numFmtId="0" fontId="8" fillId="3" borderId="0" xfId="4" applyFont="1" applyFill="1" applyAlignment="1">
      <alignment horizontal="right" vertical="center" wrapText="1" shrinkToFit="1"/>
    </xf>
    <xf numFmtId="166" fontId="3" fillId="3" borderId="0" xfId="4" applyNumberFormat="1" applyFont="1" applyFill="1" applyAlignment="1">
      <alignment horizontal="right" vertical="center" wrapText="1" shrinkToFit="1"/>
    </xf>
    <xf numFmtId="43" fontId="12" fillId="3" borderId="0" xfId="1" applyFont="1" applyFill="1" applyAlignment="1">
      <alignment horizontal="right" vertical="center" wrapText="1" shrinkToFit="1"/>
    </xf>
    <xf numFmtId="167" fontId="3" fillId="3" borderId="0" xfId="4" applyNumberFormat="1" applyFont="1" applyFill="1" applyAlignment="1">
      <alignment horizontal="right" vertical="center" wrapText="1" shrinkToFit="1"/>
    </xf>
    <xf numFmtId="0" fontId="14" fillId="3" borderId="0" xfId="0" quotePrefix="1" applyFont="1" applyFill="1" applyAlignment="1">
      <alignment horizontal="right" vertical="center" wrapText="1" shrinkToFit="1"/>
    </xf>
    <xf numFmtId="0" fontId="3" fillId="6" borderId="0" xfId="4" applyFont="1" applyFill="1" applyAlignment="1">
      <alignment horizontal="right" vertical="center" wrapText="1" shrinkToFit="1"/>
    </xf>
    <xf numFmtId="167" fontId="3" fillId="6" borderId="0" xfId="4" applyNumberFormat="1" applyFont="1" applyFill="1" applyAlignment="1">
      <alignment horizontal="right" vertical="center" wrapText="1" shrinkToFit="1"/>
    </xf>
    <xf numFmtId="0" fontId="3" fillId="4" borderId="4" xfId="0" applyFont="1" applyFill="1" applyBorder="1" applyAlignment="1">
      <alignment vertical="center"/>
    </xf>
    <xf numFmtId="167" fontId="3" fillId="6" borderId="4" xfId="4" applyNumberFormat="1" applyFont="1" applyFill="1" applyBorder="1" applyAlignment="1">
      <alignment horizontal="right" vertical="center" wrapText="1" shrinkToFit="1"/>
    </xf>
    <xf numFmtId="0" fontId="3" fillId="6" borderId="4" xfId="4" applyFont="1" applyFill="1" applyBorder="1" applyAlignment="1">
      <alignment horizontal="right" vertical="center" wrapText="1" shrinkToFit="1"/>
    </xf>
    <xf numFmtId="0" fontId="4" fillId="3" borderId="0" xfId="6" applyFont="1" applyFill="1" applyAlignment="1">
      <alignment vertical="center" wrapText="1"/>
    </xf>
    <xf numFmtId="0" fontId="4" fillId="3" borderId="0" xfId="6" applyFont="1" applyFill="1" applyAlignment="1">
      <alignment vertical="center" shrinkToFit="1"/>
    </xf>
    <xf numFmtId="0" fontId="18" fillId="4" borderId="0" xfId="0" applyFont="1" applyFill="1" applyAlignment="1">
      <alignment vertical="center" wrapText="1"/>
    </xf>
    <xf numFmtId="0" fontId="18" fillId="4" borderId="0" xfId="0" applyFont="1" applyFill="1" applyAlignment="1">
      <alignment vertical="center" shrinkToFit="1"/>
    </xf>
    <xf numFmtId="0" fontId="3" fillId="4" borderId="0" xfId="0" applyFont="1" applyFill="1" applyAlignment="1">
      <alignment horizontal="center" vertical="center"/>
    </xf>
    <xf numFmtId="167" fontId="5" fillId="3" borderId="0" xfId="1" applyNumberFormat="1" applyFont="1" applyFill="1" applyAlignment="1">
      <alignment horizontal="right" wrapText="1" shrinkToFit="1"/>
    </xf>
    <xf numFmtId="166" fontId="4" fillId="3" borderId="0" xfId="1" applyNumberFormat="1" applyFont="1" applyFill="1" applyAlignment="1">
      <alignment horizontal="right" wrapText="1" shrinkToFit="1"/>
    </xf>
    <xf numFmtId="167" fontId="13" fillId="3" borderId="0" xfId="1" applyNumberFormat="1" applyFont="1" applyFill="1" applyAlignment="1">
      <alignment horizontal="right" wrapText="1" shrinkToFit="1"/>
    </xf>
    <xf numFmtId="166" fontId="4" fillId="3" borderId="5" xfId="1" applyNumberFormat="1" applyFont="1" applyFill="1" applyBorder="1" applyAlignment="1">
      <alignment horizontal="right" wrapText="1" shrinkToFit="1"/>
    </xf>
    <xf numFmtId="167" fontId="13" fillId="3" borderId="5" xfId="1" applyNumberFormat="1" applyFont="1" applyFill="1" applyBorder="1" applyAlignment="1">
      <alignment horizontal="right" wrapText="1" shrinkToFit="1"/>
    </xf>
    <xf numFmtId="0" fontId="13" fillId="6" borderId="8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166" fontId="12" fillId="3" borderId="2" xfId="1" applyNumberFormat="1" applyFont="1" applyFill="1" applyBorder="1" applyAlignment="1">
      <alignment horizontal="right" vertical="center" wrapText="1" shrinkToFit="1"/>
    </xf>
    <xf numFmtId="166" fontId="3" fillId="3" borderId="2" xfId="1" applyNumberFormat="1" applyFont="1" applyFill="1" applyBorder="1" applyAlignment="1">
      <alignment horizontal="right" vertical="center" wrapText="1" shrinkToFit="1"/>
    </xf>
    <xf numFmtId="0" fontId="13" fillId="3" borderId="4" xfId="0" applyFont="1" applyFill="1" applyBorder="1" applyAlignment="1">
      <alignment horizontal="right" vertical="center" wrapText="1" shrinkToFit="1"/>
    </xf>
    <xf numFmtId="0" fontId="13" fillId="3" borderId="8" xfId="0" applyFont="1" applyFill="1" applyBorder="1" applyAlignment="1">
      <alignment vertical="center" wrapText="1"/>
    </xf>
    <xf numFmtId="169" fontId="25" fillId="3" borderId="0" xfId="2" quotePrefix="1" applyNumberFormat="1" applyFont="1" applyFill="1" applyAlignment="1">
      <alignment horizontal="right" vertical="center" wrapText="1" shrinkToFit="1"/>
    </xf>
    <xf numFmtId="9" fontId="25" fillId="3" borderId="0" xfId="2" quotePrefix="1" applyFont="1" applyFill="1" applyAlignment="1">
      <alignment horizontal="right" vertical="center" wrapText="1" shrinkToFit="1"/>
    </xf>
    <xf numFmtId="166" fontId="12" fillId="6" borderId="4" xfId="1" applyNumberFormat="1" applyFont="1" applyFill="1" applyBorder="1" applyAlignment="1">
      <alignment horizontal="right" vertical="center" wrapText="1" shrinkToFit="1"/>
    </xf>
    <xf numFmtId="166" fontId="3" fillId="6" borderId="4" xfId="1" applyNumberFormat="1" applyFont="1" applyFill="1" applyBorder="1" applyAlignment="1">
      <alignment horizontal="right" vertical="center" wrapText="1" shrinkToFit="1"/>
    </xf>
    <xf numFmtId="170" fontId="3" fillId="4" borderId="0" xfId="1" applyNumberFormat="1" applyFont="1" applyFill="1" applyAlignment="1">
      <alignment horizontal="right" vertical="center" wrapText="1" shrinkToFit="1"/>
    </xf>
    <xf numFmtId="0" fontId="13" fillId="3" borderId="0" xfId="3" applyFont="1" applyFill="1" applyAlignment="1">
      <alignment horizontal="right" wrapText="1" shrinkToFit="1"/>
    </xf>
    <xf numFmtId="0" fontId="3" fillId="3" borderId="2" xfId="3" applyFont="1" applyFill="1" applyBorder="1" applyAlignment="1">
      <alignment horizontal="right" wrapText="1" shrinkToFit="1"/>
    </xf>
    <xf numFmtId="166" fontId="4" fillId="3" borderId="2" xfId="1" applyNumberFormat="1" applyFont="1" applyFill="1" applyBorder="1" applyAlignment="1">
      <alignment horizontal="right" vertical="center" wrapText="1" shrinkToFit="1"/>
    </xf>
    <xf numFmtId="167" fontId="13" fillId="3" borderId="2" xfId="1" applyNumberFormat="1" applyFont="1" applyFill="1" applyBorder="1" applyAlignment="1">
      <alignment horizontal="right" wrapText="1" shrinkToFit="1"/>
    </xf>
    <xf numFmtId="0" fontId="3" fillId="6" borderId="4" xfId="0" applyFont="1" applyFill="1" applyBorder="1" applyAlignment="1">
      <alignment vertical="center"/>
    </xf>
    <xf numFmtId="166" fontId="24" fillId="4" borderId="0" xfId="3" applyNumberFormat="1" applyFont="1" applyFill="1" applyAlignment="1">
      <alignment horizontal="left"/>
    </xf>
    <xf numFmtId="166" fontId="24" fillId="4" borderId="0" xfId="1" applyNumberFormat="1" applyFont="1" applyFill="1" applyAlignment="1">
      <alignment horizontal="left" vertical="center"/>
    </xf>
    <xf numFmtId="166" fontId="12" fillId="4" borderId="0" xfId="4" applyNumberFormat="1" applyFont="1" applyFill="1" applyAlignment="1">
      <alignment horizontal="right" wrapText="1" shrinkToFit="1"/>
    </xf>
    <xf numFmtId="166" fontId="12" fillId="0" borderId="4" xfId="1" applyNumberFormat="1" applyFont="1" applyBorder="1" applyAlignment="1">
      <alignment horizontal="right" vertical="center" wrapText="1" shrinkToFit="1"/>
    </xf>
    <xf numFmtId="0" fontId="24" fillId="4" borderId="0" xfId="3" applyFont="1" applyFill="1" applyAlignment="1">
      <alignment horizontal="right" wrapText="1" shrinkToFit="1"/>
    </xf>
    <xf numFmtId="166" fontId="24" fillId="4" borderId="0" xfId="3" applyNumberFormat="1" applyFont="1" applyFill="1" applyAlignment="1">
      <alignment horizontal="left" shrinkToFit="1"/>
    </xf>
    <xf numFmtId="0" fontId="24" fillId="4" borderId="0" xfId="3" applyFont="1" applyFill="1" applyAlignment="1">
      <alignment horizontal="left"/>
    </xf>
    <xf numFmtId="166" fontId="26" fillId="3" borderId="0" xfId="3" applyNumberFormat="1" applyFont="1" applyFill="1" applyAlignment="1">
      <alignment horizontal="left" wrapText="1" shrinkToFit="1"/>
    </xf>
    <xf numFmtId="0" fontId="24" fillId="4" borderId="0" xfId="0" applyFont="1" applyFill="1" applyAlignment="1">
      <alignment vertical="center"/>
    </xf>
    <xf numFmtId="0" fontId="24" fillId="4" borderId="0" xfId="0" applyFont="1" applyFill="1"/>
    <xf numFmtId="9" fontId="29" fillId="4" borderId="0" xfId="2" applyFont="1" applyFill="1" applyAlignment="1">
      <alignment vertical="center"/>
    </xf>
    <xf numFmtId="0" fontId="3" fillId="4" borderId="5" xfId="0" applyFont="1" applyFill="1" applyBorder="1" applyAlignment="1">
      <alignment horizontal="left" vertical="center" indent="1"/>
    </xf>
    <xf numFmtId="166" fontId="26" fillId="4" borderId="0" xfId="3" applyNumberFormat="1" applyFont="1" applyFill="1" applyAlignment="1">
      <alignment horizontal="left"/>
    </xf>
    <xf numFmtId="166" fontId="24" fillId="4" borderId="0" xfId="3" applyNumberFormat="1" applyFont="1" applyFill="1" applyAlignment="1">
      <alignment horizontal="left" wrapText="1" shrinkToFit="1"/>
    </xf>
    <xf numFmtId="169" fontId="3" fillId="3" borderId="5" xfId="2" applyNumberFormat="1" applyFont="1" applyFill="1" applyBorder="1" applyAlignment="1">
      <alignment horizontal="right" wrapText="1" shrinkToFit="1"/>
    </xf>
    <xf numFmtId="0" fontId="3" fillId="4" borderId="4" xfId="0" applyFont="1" applyFill="1" applyBorder="1" applyAlignment="1">
      <alignment vertical="center" wrapText="1"/>
    </xf>
    <xf numFmtId="169" fontId="3" fillId="6" borderId="4" xfId="2" applyNumberFormat="1" applyFont="1" applyFill="1" applyBorder="1" applyAlignment="1">
      <alignment vertical="center" shrinkToFit="1"/>
    </xf>
    <xf numFmtId="0" fontId="30" fillId="0" borderId="1" xfId="3" applyFont="1" applyBorder="1" applyAlignment="1">
      <alignment horizontal="center" vertical="center" wrapText="1" shrinkToFit="1"/>
    </xf>
    <xf numFmtId="165" fontId="11" fillId="0" borderId="0" xfId="3" quotePrefix="1" applyNumberFormat="1" applyFont="1" applyAlignment="1">
      <alignment horizontal="right" vertical="center" shrinkToFit="1"/>
    </xf>
    <xf numFmtId="0" fontId="13" fillId="6" borderId="0" xfId="3" applyFont="1" applyFill="1" applyAlignment="1">
      <alignment vertical="center" wrapText="1"/>
    </xf>
    <xf numFmtId="0" fontId="13" fillId="4" borderId="0" xfId="3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3" borderId="3" xfId="3" applyFont="1" applyFill="1" applyBorder="1" applyAlignment="1">
      <alignment vertical="center" wrapText="1"/>
    </xf>
    <xf numFmtId="0" fontId="3" fillId="0" borderId="0" xfId="3" applyFont="1" applyFill="1" applyAlignment="1">
      <alignment horizontal="right" wrapText="1" shrinkToFit="1"/>
    </xf>
    <xf numFmtId="167" fontId="13" fillId="0" borderId="0" xfId="1" applyNumberFormat="1" applyFont="1" applyFill="1" applyAlignment="1">
      <alignment horizontal="right" wrapText="1" shrinkToFit="1"/>
    </xf>
    <xf numFmtId="0" fontId="3" fillId="0" borderId="3" xfId="3" applyFont="1" applyFill="1" applyBorder="1" applyAlignment="1">
      <alignment horizontal="right" wrapText="1" shrinkToFit="1"/>
    </xf>
    <xf numFmtId="167" fontId="13" fillId="0" borderId="3" xfId="1" applyNumberFormat="1" applyFont="1" applyFill="1" applyBorder="1" applyAlignment="1">
      <alignment horizontal="right" vertical="center" wrapText="1" shrinkToFit="1"/>
    </xf>
    <xf numFmtId="0" fontId="13" fillId="3" borderId="5" xfId="3" applyFont="1" applyFill="1" applyBorder="1" applyAlignment="1">
      <alignment vertical="center" wrapText="1"/>
    </xf>
    <xf numFmtId="0" fontId="13" fillId="3" borderId="2" xfId="3" applyFont="1" applyFill="1" applyBorder="1" applyAlignment="1">
      <alignment vertical="center" wrapText="1"/>
    </xf>
    <xf numFmtId="0" fontId="13" fillId="6" borderId="3" xfId="3" applyFont="1" applyFill="1" applyBorder="1" applyAlignment="1">
      <alignment vertical="center" wrapText="1"/>
    </xf>
    <xf numFmtId="0" fontId="3" fillId="3" borderId="5" xfId="3" applyFont="1" applyFill="1" applyBorder="1" applyAlignment="1">
      <alignment horizontal="right" wrapText="1" shrinkToFit="1"/>
    </xf>
    <xf numFmtId="166" fontId="3" fillId="6" borderId="7" xfId="3" applyNumberFormat="1" applyFont="1" applyFill="1" applyBorder="1" applyAlignment="1">
      <alignment horizontal="right" wrapText="1" shrinkToFit="1"/>
    </xf>
    <xf numFmtId="10" fontId="3" fillId="6" borderId="4" xfId="2" applyNumberFormat="1" applyFont="1" applyFill="1" applyBorder="1" applyAlignment="1">
      <alignment horizontal="right" vertical="center" wrapText="1" shrinkToFit="1"/>
    </xf>
    <xf numFmtId="43" fontId="3" fillId="6" borderId="4" xfId="1" applyFont="1" applyFill="1" applyBorder="1" applyAlignment="1">
      <alignment horizontal="right" vertical="center" wrapText="1" shrinkToFit="1"/>
    </xf>
    <xf numFmtId="171" fontId="3" fillId="6" borderId="4" xfId="1" applyNumberFormat="1" applyFont="1" applyFill="1" applyBorder="1" applyAlignment="1">
      <alignment horizontal="right" vertical="center" wrapText="1" shrinkToFit="1"/>
    </xf>
    <xf numFmtId="166" fontId="12" fillId="0" borderId="4" xfId="1" applyNumberFormat="1" applyFont="1" applyFill="1" applyBorder="1" applyAlignment="1">
      <alignment horizontal="right" vertical="center" wrapText="1" shrinkToFit="1"/>
    </xf>
    <xf numFmtId="166" fontId="12" fillId="3" borderId="3" xfId="1" applyNumberFormat="1" applyFont="1" applyFill="1" applyBorder="1" applyAlignment="1">
      <alignment horizontal="right" vertical="center" wrapText="1" shrinkToFit="1"/>
    </xf>
    <xf numFmtId="166" fontId="12" fillId="4" borderId="2" xfId="1" applyNumberFormat="1" applyFont="1" applyFill="1" applyBorder="1" applyAlignment="1">
      <alignment horizontal="right" wrapText="1" shrinkToFit="1"/>
    </xf>
    <xf numFmtId="43" fontId="3" fillId="4" borderId="0" xfId="0" applyNumberFormat="1" applyFont="1" applyFill="1" applyAlignment="1">
      <alignment vertical="center"/>
    </xf>
    <xf numFmtId="166" fontId="24" fillId="3" borderId="0" xfId="1" applyNumberFormat="1" applyFont="1" applyFill="1" applyAlignment="1">
      <alignment horizontal="right" vertical="center" wrapText="1" shrinkToFit="1"/>
    </xf>
    <xf numFmtId="166" fontId="3" fillId="4" borderId="0" xfId="0" applyNumberFormat="1" applyFont="1" applyFill="1" applyAlignment="1">
      <alignment vertical="center"/>
    </xf>
    <xf numFmtId="0" fontId="13" fillId="6" borderId="0" xfId="0" applyFont="1" applyFill="1" applyBorder="1" applyAlignment="1">
      <alignment vertical="center" wrapText="1"/>
    </xf>
    <xf numFmtId="37" fontId="3" fillId="6" borderId="0" xfId="0" applyNumberFormat="1" applyFont="1" applyFill="1" applyAlignment="1">
      <alignment horizontal="right" vertical="center" wrapText="1" shrinkToFi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/>
    </xf>
    <xf numFmtId="37" fontId="8" fillId="0" borderId="0" xfId="0" applyNumberFormat="1" applyFont="1" applyFill="1" applyAlignment="1">
      <alignment horizontal="right" vertical="center" wrapText="1" shrinkToFit="1"/>
    </xf>
    <xf numFmtId="0" fontId="8" fillId="0" borderId="0" xfId="0" applyFont="1" applyFill="1" applyAlignment="1">
      <alignment horizontal="right" vertical="center" wrapText="1" shrinkToFit="1"/>
    </xf>
    <xf numFmtId="166" fontId="3" fillId="0" borderId="0" xfId="4" applyNumberFormat="1" applyFont="1" applyFill="1" applyAlignment="1">
      <alignment horizontal="right" wrapText="1" shrinkToFit="1"/>
    </xf>
    <xf numFmtId="173" fontId="8" fillId="0" borderId="0" xfId="5" applyNumberFormat="1" applyFont="1" applyFill="1" applyAlignment="1">
      <alignment horizontal="right" vertical="center" wrapText="1" shrinkToFit="1"/>
    </xf>
    <xf numFmtId="0" fontId="3" fillId="0" borderId="0" xfId="4" applyFont="1" applyFill="1" applyAlignment="1">
      <alignment horizontal="right" vertical="center" wrapText="1" shrinkToFit="1"/>
    </xf>
    <xf numFmtId="37" fontId="3" fillId="0" borderId="0" xfId="0" applyNumberFormat="1" applyFont="1" applyFill="1" applyAlignment="1">
      <alignment horizontal="right" vertical="center" wrapText="1" shrinkToFit="1"/>
    </xf>
    <xf numFmtId="0" fontId="3" fillId="0" borderId="0" xfId="0" applyFont="1" applyFill="1" applyAlignment="1">
      <alignment horizontal="right" vertical="center" wrapText="1" shrinkToFit="1"/>
    </xf>
    <xf numFmtId="173" fontId="3" fillId="0" borderId="0" xfId="5" applyNumberFormat="1" applyFont="1" applyFill="1" applyAlignment="1">
      <alignment horizontal="right" vertical="center" wrapText="1" shrinkToFit="1"/>
    </xf>
    <xf numFmtId="0" fontId="4" fillId="0" borderId="0" xfId="0" applyFont="1" applyFill="1" applyAlignment="1">
      <alignment wrapText="1"/>
    </xf>
    <xf numFmtId="0" fontId="13" fillId="0" borderId="0" xfId="0" applyFont="1" applyFill="1"/>
    <xf numFmtId="37" fontId="5" fillId="0" borderId="0" xfId="0" applyNumberFormat="1" applyFont="1" applyFill="1" applyAlignment="1">
      <alignment horizontal="right" wrapText="1" shrinkToFit="1"/>
    </xf>
    <xf numFmtId="0" fontId="5" fillId="0" borderId="0" xfId="0" applyFont="1" applyFill="1" applyAlignment="1">
      <alignment horizontal="right" wrapText="1" shrinkToFit="1"/>
    </xf>
    <xf numFmtId="167" fontId="5" fillId="0" borderId="0" xfId="1" applyNumberFormat="1" applyFont="1" applyFill="1" applyAlignment="1">
      <alignment horizontal="right" wrapText="1" shrinkToFit="1"/>
    </xf>
    <xf numFmtId="173" fontId="3" fillId="0" borderId="0" xfId="5" applyNumberFormat="1" applyFont="1" applyFill="1" applyAlignment="1">
      <alignment horizontal="right" wrapText="1" shrinkToFit="1"/>
    </xf>
    <xf numFmtId="37" fontId="12" fillId="0" borderId="0" xfId="0" applyNumberFormat="1" applyFont="1" applyFill="1" applyAlignment="1">
      <alignment horizontal="right" vertical="center" wrapText="1" shrinkToFit="1"/>
    </xf>
    <xf numFmtId="0" fontId="12" fillId="0" borderId="0" xfId="0" applyFont="1" applyFill="1" applyAlignment="1">
      <alignment horizontal="right" wrapText="1" shrinkToFit="1"/>
    </xf>
    <xf numFmtId="168" fontId="3" fillId="3" borderId="0" xfId="0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right" wrapText="1" shrinkToFit="1"/>
    </xf>
    <xf numFmtId="43" fontId="3" fillId="3" borderId="0" xfId="1" applyFont="1" applyFill="1" applyAlignment="1">
      <alignment horizontal="right" wrapText="1" shrinkToFit="1"/>
    </xf>
    <xf numFmtId="166" fontId="3" fillId="4" borderId="0" xfId="0" applyNumberFormat="1" applyFont="1" applyFill="1" applyAlignment="1">
      <alignment vertical="center" wrapText="1" shrinkToFit="1"/>
    </xf>
    <xf numFmtId="0" fontId="13" fillId="6" borderId="4" xfId="3" applyFont="1" applyFill="1" applyBorder="1" applyAlignment="1">
      <alignment vertical="center" wrapText="1"/>
    </xf>
    <xf numFmtId="0" fontId="3" fillId="3" borderId="0" xfId="0" applyFont="1" applyFill="1" applyAlignment="1">
      <alignment horizontal="left" wrapText="1" indent="1"/>
    </xf>
    <xf numFmtId="166" fontId="12" fillId="6" borderId="9" xfId="1" applyNumberFormat="1" applyFont="1" applyFill="1" applyBorder="1" applyAlignment="1">
      <alignment horizontal="right" vertical="center" wrapText="1" shrinkToFit="1"/>
    </xf>
    <xf numFmtId="169" fontId="25" fillId="6" borderId="9" xfId="2" quotePrefix="1" applyNumberFormat="1" applyFont="1" applyFill="1" applyBorder="1" applyAlignment="1">
      <alignment horizontal="right" vertical="center" wrapText="1" shrinkToFit="1"/>
    </xf>
    <xf numFmtId="167" fontId="3" fillId="6" borderId="9" xfId="1" applyNumberFormat="1" applyFont="1" applyFill="1" applyBorder="1" applyAlignment="1">
      <alignment horizontal="right" vertical="center" wrapText="1" shrinkToFit="1"/>
    </xf>
    <xf numFmtId="9" fontId="25" fillId="6" borderId="9" xfId="2" quotePrefix="1" applyFont="1" applyFill="1" applyBorder="1" applyAlignment="1">
      <alignment horizontal="right" vertical="center" wrapText="1" shrinkToFit="1"/>
    </xf>
    <xf numFmtId="0" fontId="3" fillId="0" borderId="0" xfId="0" applyFont="1" applyFill="1" applyAlignment="1">
      <alignment vertical="center"/>
    </xf>
    <xf numFmtId="0" fontId="20" fillId="4" borderId="0" xfId="4" applyFont="1" applyFill="1" applyAlignment="1">
      <alignment vertical="center" wrapText="1"/>
    </xf>
    <xf numFmtId="0" fontId="20" fillId="4" borderId="0" xfId="4" applyFont="1" applyFill="1" applyAlignment="1">
      <alignment vertical="top" wrapText="1"/>
    </xf>
    <xf numFmtId="0" fontId="18" fillId="4" borderId="0" xfId="3" applyFont="1" applyFill="1" applyAlignment="1">
      <alignment horizontal="left" wrapText="1"/>
    </xf>
    <xf numFmtId="0" fontId="1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17" fontId="11" fillId="4" borderId="2" xfId="0" quotePrefix="1" applyNumberFormat="1" applyFont="1" applyFill="1" applyBorder="1" applyAlignment="1">
      <alignment horizontal="center" wrapText="1" shrinkToFit="1"/>
    </xf>
    <xf numFmtId="17" fontId="11" fillId="4" borderId="2" xfId="0" applyNumberFormat="1" applyFont="1" applyFill="1" applyBorder="1" applyAlignment="1">
      <alignment horizontal="center" wrapText="1" shrinkToFit="1"/>
    </xf>
    <xf numFmtId="0" fontId="18" fillId="4" borderId="0" xfId="3" applyFont="1" applyFill="1" applyAlignment="1">
      <alignment horizontal="left"/>
    </xf>
    <xf numFmtId="166" fontId="3" fillId="4" borderId="0" xfId="0" applyNumberFormat="1" applyFont="1" applyFill="1" applyAlignment="1">
      <alignment horizontal="center" vertical="center" wrapText="1" shrinkToFit="1"/>
    </xf>
    <xf numFmtId="0" fontId="5" fillId="5" borderId="0" xfId="0" applyFont="1" applyFill="1" applyAlignment="1">
      <alignment horizontal="center" vertical="center" wrapText="1" shrinkToFit="1"/>
    </xf>
    <xf numFmtId="0" fontId="20" fillId="4" borderId="0" xfId="4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wrapText="1"/>
    </xf>
    <xf numFmtId="0" fontId="20" fillId="4" borderId="0" xfId="4" applyFont="1" applyFill="1" applyAlignment="1">
      <alignment horizontal="left" vertical="top" wrapText="1"/>
    </xf>
    <xf numFmtId="0" fontId="5" fillId="5" borderId="0" xfId="4" applyFont="1" applyFill="1" applyAlignment="1">
      <alignment horizontal="center" vertical="center" wrapText="1" shrinkToFit="1"/>
    </xf>
    <xf numFmtId="0" fontId="18" fillId="4" borderId="0" xfId="0" applyFont="1" applyFill="1" applyAlignment="1">
      <alignment horizontal="left" vertical="center" wrapText="1"/>
    </xf>
    <xf numFmtId="0" fontId="5" fillId="5" borderId="0" xfId="4" applyFont="1" applyFill="1" applyAlignment="1">
      <alignment horizontal="center" vertical="center" shrinkToFit="1"/>
    </xf>
    <xf numFmtId="0" fontId="19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0" xfId="3" applyFont="1" applyFill="1" applyAlignment="1">
      <alignment horizontal="center" vertical="center"/>
    </xf>
    <xf numFmtId="14" fontId="30" fillId="0" borderId="1" xfId="3" quotePrefix="1" applyNumberFormat="1" applyFont="1" applyBorder="1" applyAlignment="1">
      <alignment horizontal="center" vertical="center" wrapText="1" shrinkToFit="1"/>
    </xf>
    <xf numFmtId="14" fontId="30" fillId="0" borderId="1" xfId="3" applyNumberFormat="1" applyFont="1" applyBorder="1" applyAlignment="1">
      <alignment horizontal="center" vertical="center" wrapText="1" shrinkToFit="1"/>
    </xf>
  </cellXfs>
  <cellStyles count="8">
    <cellStyle name="Comma" xfId="1" builtinId="3"/>
    <cellStyle name="Comma_IV-trim  2002" xfId="5" xr:uid="{00000000-0005-0000-0000-000001000000}"/>
    <cellStyle name="Normal" xfId="0" builtinId="0"/>
    <cellStyle name="Normal 2" xfId="3" xr:uid="{00000000-0005-0000-0000-000003000000}"/>
    <cellStyle name="Normal 3" xfId="6" xr:uid="{00000000-0005-0000-0000-000004000000}"/>
    <cellStyle name="Normal_IV-trim  2002" xfId="4" xr:uid="{00000000-0005-0000-0000-000006000000}"/>
    <cellStyle name="Percent" xfId="2" builtinId="5"/>
    <cellStyle name="Percent 2" xfId="7" xr:uid="{00000000-0005-0000-0000-000008000000}"/>
  </cellStyles>
  <dxfs count="0"/>
  <tableStyles count="0" defaultTableStyle="TableStyleMedium2" defaultPivotStyle="PivotStyleLight16"/>
  <colors>
    <mruColors>
      <color rgb="FFE8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0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34</xdr:row>
          <xdr:rowOff>0</xdr:rowOff>
        </xdr:from>
        <xdr:to>
          <xdr:col>4</xdr:col>
          <xdr:colOff>0</xdr:colOff>
          <xdr:row>34</xdr:row>
          <xdr:rowOff>50800</xdr:rowOff>
        </xdr:to>
        <xdr:sp macro="" textlink="">
          <xdr:nvSpPr>
            <xdr:cNvPr id="27650" name="Object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2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33</xdr:row>
          <xdr:rowOff>0</xdr:rowOff>
        </xdr:from>
        <xdr:to>
          <xdr:col>4</xdr:col>
          <xdr:colOff>0</xdr:colOff>
          <xdr:row>33</xdr:row>
          <xdr:rowOff>50800</xdr:rowOff>
        </xdr:to>
        <xdr:sp macro="" textlink="">
          <xdr:nvSpPr>
            <xdr:cNvPr id="27651" name="Object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2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25</xdr:row>
          <xdr:rowOff>0</xdr:rowOff>
        </xdr:from>
        <xdr:to>
          <xdr:col>4</xdr:col>
          <xdr:colOff>0</xdr:colOff>
          <xdr:row>25</xdr:row>
          <xdr:rowOff>50800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200025</xdr:rowOff>
    </xdr:from>
    <xdr:to>
      <xdr:col>18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2</xdr:row>
      <xdr:rowOff>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7" name="Picture 1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200025</xdr:rowOff>
    </xdr:from>
    <xdr:to>
      <xdr:col>18</xdr:col>
      <xdr:colOff>0</xdr:colOff>
      <xdr:row>2</xdr:row>
      <xdr:rowOff>0</xdr:rowOff>
    </xdr:to>
    <xdr:pic>
      <xdr:nvPicPr>
        <xdr:cNvPr id="8" name="Picture 1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9" name="Picture 1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190500</xdr:rowOff>
    </xdr:from>
    <xdr:to>
      <xdr:col>18</xdr:col>
      <xdr:colOff>0</xdr:colOff>
      <xdr:row>2</xdr:row>
      <xdr:rowOff>0</xdr:rowOff>
    </xdr:to>
    <xdr:pic>
      <xdr:nvPicPr>
        <xdr:cNvPr id="10" name="Picture 1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0</xdr:colOff>
      <xdr:row>0</xdr:row>
      <xdr:rowOff>123825</xdr:rowOff>
    </xdr:from>
    <xdr:to>
      <xdr:col>18</xdr:col>
      <xdr:colOff>0</xdr:colOff>
      <xdr:row>2</xdr:row>
      <xdr:rowOff>0</xdr:rowOff>
    </xdr:to>
    <xdr:pic>
      <xdr:nvPicPr>
        <xdr:cNvPr id="11" name="Picture 2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20800" y="123825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oleObject" Target="../embeddings/oleObject3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Relationship Id="rId6" Type="http://schemas.openxmlformats.org/officeDocument/2006/relationships/image" Target="../media/image1.emf"/><Relationship Id="rId5" Type="http://schemas.openxmlformats.org/officeDocument/2006/relationships/oleObject" Target="../embeddings/oleObject4.bin"/><Relationship Id="rId4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showGridLines="0" topLeftCell="A41" zoomScale="70" zoomScaleNormal="70" zoomScaleSheetLayoutView="140" workbookViewId="0">
      <selection activeCell="A55" sqref="A1:H55"/>
    </sheetView>
  </sheetViews>
  <sheetFormatPr defaultColWidth="9.81640625" defaultRowHeight="10.5" x14ac:dyDescent="0.25"/>
  <cols>
    <col min="1" max="1" width="33" style="2" customWidth="1"/>
    <col min="2" max="2" width="2.7265625" style="3" customWidth="1"/>
    <col min="3" max="3" width="10.81640625" style="3" customWidth="1"/>
    <col min="4" max="5" width="10.7265625" style="3" customWidth="1"/>
    <col min="6" max="6" width="10.54296875" style="3" customWidth="1"/>
    <col min="7" max="8" width="10.7265625" style="5" customWidth="1"/>
    <col min="9" max="16384" width="9.81640625" style="1"/>
  </cols>
  <sheetData>
    <row r="1" spans="1:8" ht="11.15" customHeight="1" x14ac:dyDescent="0.25">
      <c r="A1" s="495" t="s">
        <v>0</v>
      </c>
      <c r="B1" s="495"/>
      <c r="C1" s="495"/>
      <c r="D1" s="495"/>
      <c r="E1" s="495"/>
      <c r="F1" s="495"/>
      <c r="G1" s="495"/>
      <c r="H1" s="495"/>
    </row>
    <row r="2" spans="1:8" ht="11.15" customHeight="1" x14ac:dyDescent="0.25">
      <c r="A2" s="496" t="s">
        <v>14</v>
      </c>
      <c r="B2" s="496"/>
      <c r="C2" s="496"/>
      <c r="D2" s="496"/>
      <c r="E2" s="496"/>
      <c r="F2" s="496"/>
      <c r="G2" s="496"/>
      <c r="H2" s="496"/>
    </row>
    <row r="3" spans="1:8" ht="11.15" customHeight="1" x14ac:dyDescent="0.25">
      <c r="A3" s="497" t="s">
        <v>6</v>
      </c>
      <c r="B3" s="497"/>
      <c r="C3" s="497"/>
      <c r="D3" s="497"/>
      <c r="E3" s="497"/>
      <c r="F3" s="497"/>
      <c r="G3" s="497"/>
      <c r="H3" s="497"/>
    </row>
    <row r="4" spans="1:8" ht="11.15" customHeight="1" x14ac:dyDescent="0.25">
      <c r="G4" s="4"/>
    </row>
    <row r="5" spans="1:8" ht="15" customHeight="1" x14ac:dyDescent="0.25">
      <c r="A5" s="6" t="s">
        <v>15</v>
      </c>
      <c r="B5" s="7"/>
      <c r="C5" s="8"/>
      <c r="D5" s="438" t="s">
        <v>140</v>
      </c>
      <c r="E5" s="438" t="s">
        <v>55</v>
      </c>
      <c r="F5" s="9" t="s">
        <v>2</v>
      </c>
    </row>
    <row r="6" spans="1:8" ht="13" customHeight="1" x14ac:dyDescent="0.25">
      <c r="A6" s="439" t="s">
        <v>16</v>
      </c>
      <c r="B6" s="10"/>
      <c r="C6" s="11"/>
      <c r="D6" s="12">
        <v>134460</v>
      </c>
      <c r="E6" s="12">
        <v>65562</v>
      </c>
      <c r="F6" s="13">
        <f t="shared" ref="F6:F17" si="0">IF((((D6/E6)-1)*100)&gt;=200,"N.S.",(IF((((D6/E6)-1)*100)&lt;=-200,"N.S.",(((D6/E6)-1)*100))))</f>
        <v>105.08831335224671</v>
      </c>
      <c r="G6" s="14">
        <f>D6-E6</f>
        <v>68898</v>
      </c>
    </row>
    <row r="7" spans="1:8" ht="13" customHeight="1" x14ac:dyDescent="0.25">
      <c r="A7" s="440" t="s">
        <v>17</v>
      </c>
      <c r="B7" s="10"/>
      <c r="D7" s="400">
        <v>705</v>
      </c>
      <c r="E7" s="400">
        <v>12366</v>
      </c>
      <c r="F7" s="15">
        <f t="shared" si="0"/>
        <v>-94.298884036875307</v>
      </c>
      <c r="G7" s="14"/>
    </row>
    <row r="8" spans="1:8" ht="13" customHeight="1" x14ac:dyDescent="0.25">
      <c r="A8" s="439" t="s">
        <v>18</v>
      </c>
      <c r="B8" s="10"/>
      <c r="C8" s="11"/>
      <c r="D8" s="12">
        <v>25953</v>
      </c>
      <c r="E8" s="12">
        <v>29633</v>
      </c>
      <c r="F8" s="13">
        <f t="shared" si="0"/>
        <v>-12.418587385684877</v>
      </c>
      <c r="G8" s="425"/>
    </row>
    <row r="9" spans="1:8" ht="13" customHeight="1" x14ac:dyDescent="0.25">
      <c r="A9" s="440" t="s">
        <v>19</v>
      </c>
      <c r="B9" s="10"/>
      <c r="D9" s="400">
        <v>40445</v>
      </c>
      <c r="E9" s="400">
        <v>41023</v>
      </c>
      <c r="F9" s="15">
        <f t="shared" si="0"/>
        <v>-1.4089657021670754</v>
      </c>
      <c r="G9" s="14"/>
    </row>
    <row r="10" spans="1:8" ht="13" customHeight="1" x14ac:dyDescent="0.25">
      <c r="A10" s="439" t="s">
        <v>20</v>
      </c>
      <c r="B10" s="10"/>
      <c r="C10" s="11"/>
      <c r="D10" s="12">
        <f>+D11-D9-D8-D6-D7</f>
        <v>25881</v>
      </c>
      <c r="E10" s="12">
        <f>+E11-E9-E8-E6-E7</f>
        <v>23995</v>
      </c>
      <c r="F10" s="13">
        <f t="shared" si="0"/>
        <v>7.859970827255669</v>
      </c>
      <c r="G10" s="425"/>
      <c r="H10" s="5" t="s">
        <v>135</v>
      </c>
    </row>
    <row r="11" spans="1:8" ht="13" customHeight="1" x14ac:dyDescent="0.25">
      <c r="A11" s="440" t="s">
        <v>21</v>
      </c>
      <c r="B11" s="10"/>
      <c r="D11" s="400">
        <v>227444</v>
      </c>
      <c r="E11" s="400">
        <v>172579</v>
      </c>
      <c r="F11" s="15">
        <f t="shared" si="0"/>
        <v>31.791237636097101</v>
      </c>
    </row>
    <row r="12" spans="1:8" ht="13" customHeight="1" x14ac:dyDescent="0.25">
      <c r="A12" s="439" t="s">
        <v>22</v>
      </c>
      <c r="B12" s="10"/>
      <c r="C12" s="11"/>
      <c r="D12" s="12">
        <v>104758</v>
      </c>
      <c r="E12" s="12">
        <v>97470</v>
      </c>
      <c r="F12" s="13">
        <f t="shared" si="0"/>
        <v>7.477172463322046</v>
      </c>
      <c r="G12" s="424"/>
    </row>
    <row r="13" spans="1:8" ht="13" customHeight="1" x14ac:dyDescent="0.25">
      <c r="A13" s="249" t="s">
        <v>23</v>
      </c>
      <c r="B13" s="16"/>
      <c r="C13" s="66"/>
      <c r="D13" s="400">
        <v>114200</v>
      </c>
      <c r="E13" s="400">
        <v>114513</v>
      </c>
      <c r="F13" s="401">
        <f t="shared" si="0"/>
        <v>-0.27333141215407641</v>
      </c>
    </row>
    <row r="14" spans="1:8" ht="13" customHeight="1" x14ac:dyDescent="0.25">
      <c r="A14" s="439" t="s">
        <v>24</v>
      </c>
      <c r="B14" s="16"/>
      <c r="C14" s="11"/>
      <c r="D14" s="12">
        <v>54285</v>
      </c>
      <c r="E14" s="12">
        <v>52684</v>
      </c>
      <c r="F14" s="13">
        <f t="shared" si="0"/>
        <v>3.0388732822109077</v>
      </c>
    </row>
    <row r="15" spans="1:8" ht="13" customHeight="1" x14ac:dyDescent="0.25">
      <c r="A15" s="441" t="s">
        <v>149</v>
      </c>
      <c r="B15" s="10"/>
      <c r="C15" s="443"/>
      <c r="D15" s="400">
        <v>160291</v>
      </c>
      <c r="E15" s="400">
        <v>146562</v>
      </c>
      <c r="F15" s="444">
        <f t="shared" si="0"/>
        <v>9.3673667116988</v>
      </c>
      <c r="G15" s="432"/>
    </row>
    <row r="16" spans="1:8" ht="13" customHeight="1" x14ac:dyDescent="0.25">
      <c r="A16" s="101" t="s">
        <v>25</v>
      </c>
      <c r="B16" s="66"/>
      <c r="C16" s="11"/>
      <c r="D16" s="12">
        <f>D17-SUM(D11:D15)</f>
        <v>68131</v>
      </c>
      <c r="E16" s="12">
        <f>E17-SUM(E11:E15)</f>
        <v>53733</v>
      </c>
      <c r="F16" s="13">
        <f t="shared" si="0"/>
        <v>26.795451584687257</v>
      </c>
      <c r="G16" s="420"/>
    </row>
    <row r="17" spans="1:7" ht="13" customHeight="1" thickBot="1" x14ac:dyDescent="0.3">
      <c r="A17" s="442" t="s">
        <v>26</v>
      </c>
      <c r="B17" s="17"/>
      <c r="C17" s="445"/>
      <c r="D17" s="456">
        <v>729109</v>
      </c>
      <c r="E17" s="456">
        <v>637541</v>
      </c>
      <c r="F17" s="446">
        <f t="shared" si="0"/>
        <v>14.362684125413105</v>
      </c>
      <c r="G17" s="425"/>
    </row>
    <row r="18" spans="1:7" ht="11.15" customHeight="1" x14ac:dyDescent="0.25">
      <c r="C18" s="426"/>
      <c r="D18" s="21"/>
      <c r="E18" s="21"/>
      <c r="F18" s="22"/>
      <c r="G18" s="14"/>
    </row>
    <row r="19" spans="1:7" ht="15" customHeight="1" x14ac:dyDescent="0.25">
      <c r="A19" s="23" t="s">
        <v>27</v>
      </c>
      <c r="B19" s="7"/>
      <c r="C19" s="8"/>
      <c r="D19" s="24"/>
      <c r="E19" s="24"/>
      <c r="F19" s="25"/>
      <c r="G19" s="14"/>
    </row>
    <row r="20" spans="1:7" ht="13" customHeight="1" x14ac:dyDescent="0.25">
      <c r="A20" s="439" t="s">
        <v>28</v>
      </c>
      <c r="B20" s="10"/>
      <c r="C20" s="11"/>
      <c r="D20" s="26">
        <v>14596</v>
      </c>
      <c r="E20" s="26">
        <v>3935</v>
      </c>
      <c r="F20" s="13" t="str">
        <f t="shared" ref="F20:F32" si="1">IF((((D20/E20)-1)*100)&gt;=200,"N.S.",(IF((((D20/E20)-1)*100)&lt;=-200,"N.S.",(((D20/E20)-1)*100))))</f>
        <v>N.S.</v>
      </c>
      <c r="G20" s="420"/>
    </row>
    <row r="21" spans="1:7" ht="13" customHeight="1" x14ac:dyDescent="0.25">
      <c r="A21" s="440" t="s">
        <v>29</v>
      </c>
      <c r="B21" s="10"/>
      <c r="C21" s="66"/>
      <c r="D21" s="400">
        <v>4611</v>
      </c>
      <c r="E21" s="400">
        <v>12269</v>
      </c>
      <c r="F21" s="401">
        <f t="shared" si="1"/>
        <v>-62.417474936832676</v>
      </c>
      <c r="G21" s="14"/>
    </row>
    <row r="22" spans="1:7" ht="13" customHeight="1" x14ac:dyDescent="0.25">
      <c r="A22" s="439" t="s">
        <v>30</v>
      </c>
      <c r="B22" s="10"/>
      <c r="C22" s="11"/>
      <c r="D22" s="26">
        <v>2096</v>
      </c>
      <c r="E22" s="26">
        <v>895</v>
      </c>
      <c r="F22" s="13">
        <f t="shared" si="1"/>
        <v>134.18994413407825</v>
      </c>
    </row>
    <row r="23" spans="1:7" ht="13" customHeight="1" x14ac:dyDescent="0.25">
      <c r="A23" s="440" t="s">
        <v>31</v>
      </c>
      <c r="B23" s="10"/>
      <c r="C23" s="66"/>
      <c r="D23" s="400">
        <v>7422</v>
      </c>
      <c r="E23" s="400">
        <v>7387</v>
      </c>
      <c r="F23" s="401">
        <f t="shared" si="1"/>
        <v>0.47380533369432154</v>
      </c>
      <c r="G23" s="433"/>
    </row>
    <row r="24" spans="1:7" ht="13" customHeight="1" x14ac:dyDescent="0.25">
      <c r="A24" s="439" t="s">
        <v>32</v>
      </c>
      <c r="B24" s="10"/>
      <c r="C24" s="11"/>
      <c r="D24" s="26">
        <f>+D25-SUM(D20:D23)</f>
        <v>106383</v>
      </c>
      <c r="E24" s="26">
        <f>+E25-SUM(E20:E23)</f>
        <v>112048</v>
      </c>
      <c r="F24" s="13">
        <f t="shared" si="1"/>
        <v>-5.0558689133228585</v>
      </c>
    </row>
    <row r="25" spans="1:7" ht="13" customHeight="1" x14ac:dyDescent="0.25">
      <c r="A25" s="440" t="s">
        <v>33</v>
      </c>
      <c r="B25" s="10"/>
      <c r="C25" s="66"/>
      <c r="D25" s="400">
        <v>135108</v>
      </c>
      <c r="E25" s="400">
        <v>136534</v>
      </c>
      <c r="F25" s="401">
        <f t="shared" si="1"/>
        <v>-1.0444284940014925</v>
      </c>
      <c r="G25" s="420"/>
    </row>
    <row r="26" spans="1:7" ht="13" customHeight="1" x14ac:dyDescent="0.25">
      <c r="A26" s="439" t="s">
        <v>150</v>
      </c>
      <c r="B26" s="10"/>
      <c r="C26" s="11"/>
      <c r="D26" s="26">
        <v>188259</v>
      </c>
      <c r="E26" s="26">
        <v>95714</v>
      </c>
      <c r="F26" s="13">
        <f t="shared" si="1"/>
        <v>96.689094594312223</v>
      </c>
      <c r="G26" s="420"/>
    </row>
    <row r="27" spans="1:7" ht="13" customHeight="1" x14ac:dyDescent="0.25">
      <c r="A27" s="440" t="s">
        <v>34</v>
      </c>
      <c r="B27" s="10"/>
      <c r="C27" s="66"/>
      <c r="D27" s="400">
        <v>50099</v>
      </c>
      <c r="E27" s="400">
        <v>47292</v>
      </c>
      <c r="F27" s="401">
        <f t="shared" si="1"/>
        <v>5.9354647720544662</v>
      </c>
      <c r="G27" s="427"/>
    </row>
    <row r="28" spans="1:7" ht="13" customHeight="1" x14ac:dyDescent="0.25">
      <c r="A28" s="439" t="s">
        <v>35</v>
      </c>
      <c r="B28" s="10"/>
      <c r="C28" s="11"/>
      <c r="D28" s="26">
        <v>7242</v>
      </c>
      <c r="E28" s="26">
        <v>6347</v>
      </c>
      <c r="F28" s="13">
        <f t="shared" si="1"/>
        <v>14.101150149677011</v>
      </c>
      <c r="G28" s="427"/>
    </row>
    <row r="29" spans="1:7" ht="13" customHeight="1" x14ac:dyDescent="0.25">
      <c r="A29" s="447" t="s">
        <v>36</v>
      </c>
      <c r="B29" s="10"/>
      <c r="C29" s="450"/>
      <c r="D29" s="402">
        <f>D30-SUM(D25:D28)</f>
        <v>29056</v>
      </c>
      <c r="E29" s="402">
        <f>E30-SUM(E25:E28)</f>
        <v>25903</v>
      </c>
      <c r="F29" s="403">
        <f t="shared" si="1"/>
        <v>12.172335250743149</v>
      </c>
      <c r="G29" s="427"/>
    </row>
    <row r="30" spans="1:7" ht="13" customHeight="1" x14ac:dyDescent="0.25">
      <c r="A30" s="101" t="s">
        <v>37</v>
      </c>
      <c r="C30" s="451"/>
      <c r="D30" s="12">
        <v>409764</v>
      </c>
      <c r="E30" s="12">
        <v>311790</v>
      </c>
      <c r="F30" s="13">
        <f t="shared" si="1"/>
        <v>31.423073222361197</v>
      </c>
      <c r="G30" s="424"/>
    </row>
    <row r="31" spans="1:7" ht="13" customHeight="1" x14ac:dyDescent="0.25">
      <c r="A31" s="448" t="s">
        <v>38</v>
      </c>
      <c r="B31" s="415"/>
      <c r="C31" s="416"/>
      <c r="D31" s="417">
        <f>D32-D30</f>
        <v>319345</v>
      </c>
      <c r="E31" s="417">
        <f>E32-E30</f>
        <v>325751</v>
      </c>
      <c r="F31" s="418">
        <f t="shared" si="1"/>
        <v>-1.966532719776759</v>
      </c>
      <c r="G31" s="14"/>
    </row>
    <row r="32" spans="1:7" ht="13" customHeight="1" thickBot="1" x14ac:dyDescent="0.3">
      <c r="A32" s="449" t="s">
        <v>39</v>
      </c>
      <c r="B32" s="17"/>
      <c r="C32" s="18"/>
      <c r="D32" s="19">
        <f>D17</f>
        <v>729109</v>
      </c>
      <c r="E32" s="19">
        <f>E17</f>
        <v>637541</v>
      </c>
      <c r="F32" s="20">
        <f t="shared" si="1"/>
        <v>14.362684125413105</v>
      </c>
    </row>
    <row r="33" spans="1:8" ht="11.15" customHeight="1" x14ac:dyDescent="0.25">
      <c r="A33" s="29"/>
      <c r="B33" s="30"/>
      <c r="C33" s="10"/>
      <c r="D33" s="31"/>
      <c r="E33" s="32"/>
      <c r="F33" s="31"/>
    </row>
    <row r="34" spans="1:8" ht="18.75" customHeight="1" x14ac:dyDescent="0.25">
      <c r="A34" s="33"/>
      <c r="B34" s="34"/>
      <c r="C34" s="498" t="s">
        <v>155</v>
      </c>
      <c r="D34" s="499"/>
      <c r="E34" s="34"/>
      <c r="F34" s="35"/>
      <c r="G34" s="36"/>
      <c r="H34" s="37"/>
    </row>
    <row r="35" spans="1:8" ht="15" customHeight="1" x14ac:dyDescent="0.25">
      <c r="A35" s="23" t="s">
        <v>151</v>
      </c>
      <c r="B35" s="39"/>
      <c r="C35" s="40" t="s">
        <v>53</v>
      </c>
      <c r="D35" s="40" t="s">
        <v>54</v>
      </c>
      <c r="E35" s="34"/>
      <c r="F35" s="34"/>
      <c r="G35" s="38"/>
      <c r="H35" s="41"/>
    </row>
    <row r="36" spans="1:8" ht="13" customHeight="1" x14ac:dyDescent="0.25">
      <c r="A36" s="33" t="s">
        <v>40</v>
      </c>
      <c r="B36" s="34"/>
      <c r="C36" s="42"/>
      <c r="D36" s="43"/>
      <c r="E36" s="34"/>
      <c r="F36" s="34"/>
      <c r="G36" s="38"/>
      <c r="H36" s="44"/>
    </row>
    <row r="37" spans="1:8" ht="13" customHeight="1" x14ac:dyDescent="0.25">
      <c r="A37" s="45" t="s">
        <v>41</v>
      </c>
      <c r="B37" s="46"/>
      <c r="C37" s="47">
        <v>0.57564662917793075</v>
      </c>
      <c r="D37" s="47">
        <v>5.5362750135092495E-2</v>
      </c>
      <c r="E37" s="34"/>
      <c r="F37" s="34"/>
      <c r="G37" s="38"/>
      <c r="H37" s="48"/>
    </row>
    <row r="38" spans="1:8" ht="13" customHeight="1" x14ac:dyDescent="0.25">
      <c r="A38" s="49" t="s">
        <v>42</v>
      </c>
      <c r="B38" s="46"/>
      <c r="C38" s="50">
        <v>0.19537494917925277</v>
      </c>
      <c r="D38" s="50">
        <v>3.8523769670385843E-2</v>
      </c>
      <c r="E38" s="34"/>
      <c r="F38" s="34"/>
      <c r="G38" s="38"/>
      <c r="H38" s="48"/>
    </row>
    <row r="39" spans="1:8" ht="13" customHeight="1" x14ac:dyDescent="0.25">
      <c r="A39" s="45" t="s">
        <v>3</v>
      </c>
      <c r="B39" s="46"/>
      <c r="C39" s="47">
        <v>0.12974664833683713</v>
      </c>
      <c r="D39" s="47">
        <v>1.7500000000004439E-2</v>
      </c>
      <c r="E39" s="34"/>
      <c r="F39" s="34"/>
      <c r="G39" s="38"/>
      <c r="H39" s="48"/>
    </row>
    <row r="40" spans="1:8" ht="13" customHeight="1" x14ac:dyDescent="0.25">
      <c r="A40" s="49" t="s">
        <v>43</v>
      </c>
      <c r="B40" s="46"/>
      <c r="C40" s="50">
        <v>5.4562384362281564E-3</v>
      </c>
      <c r="D40" s="50">
        <v>4.104420886934549E-2</v>
      </c>
      <c r="E40" s="34"/>
      <c r="F40" s="34"/>
      <c r="G40" s="38"/>
      <c r="H40" s="48"/>
    </row>
    <row r="41" spans="1:8" ht="13" customHeight="1" x14ac:dyDescent="0.25">
      <c r="A41" s="45" t="s">
        <v>44</v>
      </c>
      <c r="B41" s="46"/>
      <c r="C41" s="47">
        <v>4.313578734796957E-3</v>
      </c>
      <c r="D41" s="47">
        <v>0.37559322033898312</v>
      </c>
      <c r="E41" s="34"/>
      <c r="F41" s="34"/>
      <c r="G41" s="38"/>
      <c r="H41" s="48"/>
    </row>
    <row r="42" spans="1:8" ht="13" customHeight="1" x14ac:dyDescent="0.25">
      <c r="A42" s="49" t="s">
        <v>45</v>
      </c>
      <c r="B42" s="46"/>
      <c r="C42" s="50">
        <v>5.5361373411979109E-2</v>
      </c>
      <c r="D42" s="50">
        <v>9.1457472828104944E-2</v>
      </c>
      <c r="E42" s="34"/>
      <c r="F42" s="34"/>
      <c r="G42" s="38"/>
      <c r="H42" s="48"/>
    </row>
    <row r="43" spans="1:8" ht="13" customHeight="1" x14ac:dyDescent="0.25">
      <c r="A43" s="45" t="s">
        <v>46</v>
      </c>
      <c r="B43" s="46"/>
      <c r="C43" s="47">
        <v>2.5322145204009477E-2</v>
      </c>
      <c r="D43" s="47">
        <v>3.802879326352334E-2</v>
      </c>
      <c r="E43" s="34"/>
      <c r="F43" s="34"/>
      <c r="G43" s="38"/>
      <c r="H43" s="48"/>
    </row>
    <row r="44" spans="1:8" ht="13" customHeight="1" x14ac:dyDescent="0.25">
      <c r="A44" s="431" t="s">
        <v>47</v>
      </c>
      <c r="B44" s="431"/>
      <c r="C44" s="434">
        <v>8.7784375189655529E-3</v>
      </c>
      <c r="D44" s="434">
        <v>0.11775132399526715</v>
      </c>
      <c r="E44" s="34"/>
      <c r="F44" s="34"/>
      <c r="G44" s="38"/>
      <c r="H44" s="48"/>
    </row>
    <row r="45" spans="1:8" ht="13" customHeight="1" thickBot="1" x14ac:dyDescent="0.3">
      <c r="A45" s="51" t="s">
        <v>48</v>
      </c>
      <c r="B45" s="52"/>
      <c r="C45" s="53">
        <v>1</v>
      </c>
      <c r="D45" s="53">
        <v>5.0570478872904542E-2</v>
      </c>
      <c r="E45" s="34"/>
      <c r="F45" s="34"/>
      <c r="G45" s="38"/>
      <c r="H45" s="48"/>
    </row>
    <row r="46" spans="1:8" ht="11.15" customHeight="1" x14ac:dyDescent="0.25">
      <c r="A46" s="54"/>
      <c r="B46" s="34"/>
      <c r="C46" s="55"/>
      <c r="D46" s="56"/>
      <c r="E46" s="34"/>
      <c r="F46" s="34"/>
      <c r="G46" s="38"/>
      <c r="H46" s="36"/>
    </row>
    <row r="47" spans="1:8" ht="13" customHeight="1" x14ac:dyDescent="0.25">
      <c r="A47" s="33" t="s">
        <v>152</v>
      </c>
      <c r="B47" s="34"/>
      <c r="C47" s="57">
        <v>0.88742401416728645</v>
      </c>
      <c r="D47" s="56"/>
      <c r="E47" s="34"/>
      <c r="F47" s="34"/>
      <c r="G47" s="38"/>
      <c r="H47" s="48"/>
    </row>
    <row r="48" spans="1:8" ht="13" customHeight="1" thickBot="1" x14ac:dyDescent="0.3">
      <c r="A48" s="419" t="s">
        <v>153</v>
      </c>
      <c r="B48" s="435"/>
      <c r="C48" s="436">
        <v>0.11257598583271355</v>
      </c>
      <c r="D48" s="56"/>
      <c r="E48" s="34"/>
      <c r="F48" s="34"/>
      <c r="G48" s="38"/>
      <c r="H48" s="48"/>
    </row>
    <row r="49" spans="1:8" ht="11.15" customHeight="1" x14ac:dyDescent="0.25">
      <c r="A49" s="33"/>
      <c r="B49" s="34"/>
      <c r="C49" s="34"/>
      <c r="D49" s="34"/>
      <c r="E49" s="34"/>
      <c r="F49" s="34"/>
      <c r="G49" s="38"/>
      <c r="H49" s="38"/>
    </row>
    <row r="50" spans="1:8" ht="11.15" customHeight="1" x14ac:dyDescent="0.25">
      <c r="A50" s="33"/>
      <c r="B50" s="34"/>
      <c r="C50" s="34"/>
      <c r="D50" s="34"/>
      <c r="E50" s="34"/>
      <c r="F50" s="34"/>
      <c r="G50" s="38"/>
      <c r="H50" s="38"/>
    </row>
    <row r="51" spans="1:8" ht="15" customHeight="1" x14ac:dyDescent="0.25">
      <c r="A51" s="6" t="s">
        <v>49</v>
      </c>
      <c r="B51" s="59"/>
      <c r="C51" s="60">
        <v>2020</v>
      </c>
      <c r="D51" s="60">
        <f>C51+1</f>
        <v>2021</v>
      </c>
      <c r="E51" s="60">
        <f t="shared" ref="E51:G51" si="2">D51+1</f>
        <v>2022</v>
      </c>
      <c r="F51" s="60">
        <f t="shared" si="2"/>
        <v>2023</v>
      </c>
      <c r="G51" s="60">
        <f t="shared" si="2"/>
        <v>2024</v>
      </c>
      <c r="H51" s="60" t="s">
        <v>13</v>
      </c>
    </row>
    <row r="52" spans="1:8" s="63" customFormat="1" ht="13" customHeight="1" thickBot="1" x14ac:dyDescent="0.3">
      <c r="A52" s="61" t="s">
        <v>50</v>
      </c>
      <c r="B52" s="62"/>
      <c r="C52" s="58">
        <v>3.525283276143177E-2</v>
      </c>
      <c r="D52" s="58">
        <v>4.990411929044921E-2</v>
      </c>
      <c r="E52" s="58">
        <v>1.31318318165538E-2</v>
      </c>
      <c r="F52" s="58">
        <v>0.17095196040559538</v>
      </c>
      <c r="G52" s="58">
        <v>1.4801331459479494E-2</v>
      </c>
      <c r="H52" s="58">
        <v>0.7159579242664903</v>
      </c>
    </row>
    <row r="53" spans="1:8" s="63" customFormat="1" x14ac:dyDescent="0.25">
      <c r="A53" s="64"/>
      <c r="B53" s="65"/>
      <c r="C53" s="57"/>
      <c r="D53" s="57"/>
      <c r="E53" s="57"/>
      <c r="F53" s="57"/>
      <c r="G53" s="57"/>
      <c r="H53" s="57"/>
    </row>
    <row r="54" spans="1:8" ht="11.15" customHeight="1" x14ac:dyDescent="0.25">
      <c r="A54" s="500" t="s">
        <v>51</v>
      </c>
      <c r="B54" s="500"/>
      <c r="C54" s="500"/>
      <c r="D54" s="500"/>
      <c r="E54" s="500"/>
      <c r="F54" s="500"/>
    </row>
    <row r="55" spans="1:8" ht="11.15" customHeight="1" x14ac:dyDescent="0.25">
      <c r="A55" s="494" t="s">
        <v>52</v>
      </c>
      <c r="B55" s="494"/>
      <c r="C55" s="494"/>
      <c r="D55" s="494"/>
      <c r="E55" s="494"/>
      <c r="F55" s="494"/>
      <c r="G55" s="494"/>
      <c r="H55" s="494"/>
    </row>
    <row r="56" spans="1:8" ht="11.15" customHeight="1" x14ac:dyDescent="0.25">
      <c r="A56" s="494"/>
      <c r="B56" s="494"/>
      <c r="C56" s="494"/>
      <c r="D56" s="494"/>
      <c r="E56" s="494"/>
      <c r="F56" s="494"/>
      <c r="G56" s="494"/>
      <c r="H56" s="494"/>
    </row>
  </sheetData>
  <mergeCells count="7">
    <mergeCell ref="A56:H56"/>
    <mergeCell ref="A1:H1"/>
    <mergeCell ref="A2:H2"/>
    <mergeCell ref="A3:H3"/>
    <mergeCell ref="C34:D34"/>
    <mergeCell ref="A55:H55"/>
    <mergeCell ref="A54:F54"/>
  </mergeCells>
  <pageMargins left="0.19685039370078741" right="0.31496062992125984" top="0.78740157480314965" bottom="0.23622047244094491" header="0" footer="0"/>
  <pageSetup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21" r:id="rId5">
          <objectPr defaultSize="0" autoPict="0" r:id="rId6">
            <anchor moveWithCells="1" sizeWithCells="1">
              <from>
                <xdr:col>6</xdr:col>
                <xdr:colOff>0</xdr:colOff>
                <xdr:row>40</xdr:row>
                <xdr:rowOff>0</xdr:rowOff>
              </from>
              <to>
                <xdr:col>6</xdr:col>
                <xdr:colOff>0</xdr:colOff>
                <xdr:row>40</xdr:row>
                <xdr:rowOff>0</xdr:rowOff>
              </to>
            </anchor>
          </objectPr>
        </oleObject>
      </mc:Choice>
      <mc:Fallback>
        <oleObject progId="Word.Picture.8" shapeId="30721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6"/>
  <sheetViews>
    <sheetView showGridLines="0" tabSelected="1" zoomScale="98" zoomScaleNormal="98" zoomScaleSheetLayoutView="110" workbookViewId="0">
      <selection activeCell="T12" sqref="T12"/>
    </sheetView>
  </sheetViews>
  <sheetFormatPr defaultColWidth="9.81640625" defaultRowHeight="10.5" x14ac:dyDescent="0.25"/>
  <cols>
    <col min="1" max="1" width="42.7265625" style="46" customWidth="1"/>
    <col min="2" max="2" width="2.7265625" style="74" customWidth="1"/>
    <col min="3" max="7" width="7.7265625" style="74" customWidth="1"/>
    <col min="8" max="8" width="7.7265625" style="163" customWidth="1"/>
    <col min="9" max="9" width="2.7265625" style="74" customWidth="1"/>
    <col min="10" max="11" width="7.7265625" style="74" customWidth="1"/>
    <col min="12" max="12" width="7.7265625" style="158" customWidth="1"/>
    <col min="13" max="15" width="7.7265625" style="74" customWidth="1"/>
    <col min="16" max="16384" width="9.81640625" style="67"/>
  </cols>
  <sheetData>
    <row r="1" spans="1:16" ht="11.15" customHeight="1" x14ac:dyDescent="0.25">
      <c r="A1" s="495" t="s">
        <v>0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</row>
    <row r="2" spans="1:16" ht="11.15" customHeight="1" x14ac:dyDescent="0.25">
      <c r="A2" s="496" t="s">
        <v>56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496"/>
    </row>
    <row r="3" spans="1:16" ht="11.15" customHeight="1" x14ac:dyDescent="0.25">
      <c r="A3" s="497" t="s">
        <v>6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</row>
    <row r="4" spans="1:16" ht="11.15" customHeight="1" x14ac:dyDescent="0.25">
      <c r="A4" s="68"/>
      <c r="B4" s="69"/>
      <c r="C4" s="69"/>
      <c r="D4" s="69"/>
      <c r="E4" s="69"/>
      <c r="F4" s="69"/>
      <c r="G4" s="69"/>
      <c r="H4" s="70"/>
      <c r="I4" s="69"/>
      <c r="J4" s="69"/>
      <c r="K4" s="71"/>
      <c r="L4" s="72"/>
      <c r="M4" s="73"/>
      <c r="O4" s="69"/>
    </row>
    <row r="5" spans="1:16" ht="15" customHeight="1" x14ac:dyDescent="0.25">
      <c r="A5" s="75"/>
      <c r="B5" s="76"/>
      <c r="C5" s="502" t="s">
        <v>141</v>
      </c>
      <c r="D5" s="502"/>
      <c r="E5" s="502"/>
      <c r="F5" s="502"/>
      <c r="G5" s="502"/>
      <c r="H5" s="502"/>
      <c r="I5" s="77"/>
      <c r="J5" s="502" t="s">
        <v>142</v>
      </c>
      <c r="K5" s="502"/>
      <c r="L5" s="502"/>
      <c r="M5" s="502"/>
      <c r="N5" s="502"/>
      <c r="O5" s="502"/>
    </row>
    <row r="6" spans="1:16" s="81" customFormat="1" ht="15" customHeight="1" x14ac:dyDescent="0.25">
      <c r="A6" s="78"/>
      <c r="B6" s="79"/>
      <c r="C6" s="80">
        <v>2020</v>
      </c>
      <c r="D6" s="80" t="s">
        <v>57</v>
      </c>
      <c r="E6" s="80">
        <v>2019</v>
      </c>
      <c r="F6" s="80" t="s">
        <v>57</v>
      </c>
      <c r="G6" s="80" t="s">
        <v>58</v>
      </c>
      <c r="H6" s="80" t="s">
        <v>5</v>
      </c>
      <c r="I6" s="80"/>
      <c r="J6" s="80">
        <v>2020</v>
      </c>
      <c r="K6" s="80" t="s">
        <v>57</v>
      </c>
      <c r="L6" s="80">
        <v>2019</v>
      </c>
      <c r="M6" s="80" t="s">
        <v>57</v>
      </c>
      <c r="N6" s="80" t="s">
        <v>58</v>
      </c>
      <c r="O6" s="80" t="s">
        <v>5</v>
      </c>
    </row>
    <row r="7" spans="1:16" ht="13" customHeight="1" x14ac:dyDescent="0.25">
      <c r="A7" s="82" t="s">
        <v>59</v>
      </c>
      <c r="B7" s="83"/>
      <c r="C7" s="84">
        <v>126501</v>
      </c>
      <c r="D7" s="85">
        <v>100</v>
      </c>
      <c r="E7" s="84">
        <v>130470</v>
      </c>
      <c r="F7" s="85">
        <v>100</v>
      </c>
      <c r="G7" s="85">
        <v>-3.0420786387675314</v>
      </c>
      <c r="H7" s="86">
        <v>-7.0743182340767934</v>
      </c>
      <c r="I7" s="87"/>
      <c r="J7" s="84">
        <v>363155</v>
      </c>
      <c r="K7" s="85">
        <v>100</v>
      </c>
      <c r="L7" s="84">
        <v>374190</v>
      </c>
      <c r="M7" s="85">
        <v>100</v>
      </c>
      <c r="N7" s="85">
        <v>-2.9490365856917555</v>
      </c>
      <c r="O7" s="86">
        <v>-6.4575366402248369</v>
      </c>
    </row>
    <row r="8" spans="1:16" ht="13" customHeight="1" x14ac:dyDescent="0.25">
      <c r="A8" s="88" t="s">
        <v>60</v>
      </c>
      <c r="B8" s="83"/>
      <c r="C8" s="28">
        <v>77965</v>
      </c>
      <c r="D8" s="89">
        <v>61.6</v>
      </c>
      <c r="E8" s="28">
        <v>81587</v>
      </c>
      <c r="F8" s="89">
        <v>62.5</v>
      </c>
      <c r="G8" s="89">
        <v>-4.4394327527669812</v>
      </c>
      <c r="H8" s="89"/>
      <c r="I8" s="87"/>
      <c r="J8" s="28">
        <v>225301</v>
      </c>
      <c r="K8" s="89">
        <v>62</v>
      </c>
      <c r="L8" s="28">
        <v>234806</v>
      </c>
      <c r="M8" s="89">
        <v>62.8</v>
      </c>
      <c r="N8" s="89">
        <v>-4.0480226229312688</v>
      </c>
      <c r="O8" s="89"/>
    </row>
    <row r="9" spans="1:16" ht="13" customHeight="1" x14ac:dyDescent="0.25">
      <c r="A9" s="90" t="s">
        <v>61</v>
      </c>
      <c r="B9" s="83"/>
      <c r="C9" s="91">
        <v>48536</v>
      </c>
      <c r="D9" s="92">
        <v>38.4</v>
      </c>
      <c r="E9" s="91">
        <v>48883</v>
      </c>
      <c r="F9" s="92">
        <v>37.5</v>
      </c>
      <c r="G9" s="92">
        <v>-0.70985823292351036</v>
      </c>
      <c r="H9" s="93"/>
      <c r="I9" s="87"/>
      <c r="J9" s="91">
        <v>137854</v>
      </c>
      <c r="K9" s="92">
        <v>38</v>
      </c>
      <c r="L9" s="91">
        <v>139384</v>
      </c>
      <c r="M9" s="92">
        <v>37.200000000000003</v>
      </c>
      <c r="N9" s="92">
        <v>-1.0976869655053623</v>
      </c>
      <c r="O9" s="94"/>
    </row>
    <row r="10" spans="1:16" ht="13" customHeight="1" x14ac:dyDescent="0.25">
      <c r="A10" s="95" t="s">
        <v>62</v>
      </c>
      <c r="B10" s="96"/>
      <c r="C10" s="97">
        <v>5914</v>
      </c>
      <c r="D10" s="98">
        <v>4.7</v>
      </c>
      <c r="E10" s="97">
        <v>5392</v>
      </c>
      <c r="F10" s="98">
        <v>4.0999999999999996</v>
      </c>
      <c r="G10" s="98">
        <v>9.6810089020771493</v>
      </c>
      <c r="H10" s="98"/>
      <c r="I10" s="87"/>
      <c r="J10" s="97">
        <v>16189</v>
      </c>
      <c r="K10" s="98">
        <v>4.5</v>
      </c>
      <c r="L10" s="97">
        <v>14871</v>
      </c>
      <c r="M10" s="98">
        <v>4</v>
      </c>
      <c r="N10" s="98">
        <v>8.8628874991594451</v>
      </c>
      <c r="O10" s="98"/>
    </row>
    <row r="11" spans="1:16" ht="13" customHeight="1" x14ac:dyDescent="0.25">
      <c r="A11" s="99" t="s">
        <v>63</v>
      </c>
      <c r="B11" s="96"/>
      <c r="C11" s="84">
        <v>31062</v>
      </c>
      <c r="D11" s="85">
        <v>24.499999999999993</v>
      </c>
      <c r="E11" s="84">
        <v>30757</v>
      </c>
      <c r="F11" s="85">
        <v>23.599999999999998</v>
      </c>
      <c r="G11" s="85">
        <v>0.99164417856096865</v>
      </c>
      <c r="H11" s="86"/>
      <c r="I11" s="87"/>
      <c r="J11" s="84">
        <v>92199</v>
      </c>
      <c r="K11" s="85">
        <v>25.400000000000002</v>
      </c>
      <c r="L11" s="84">
        <v>89549</v>
      </c>
      <c r="M11" s="85">
        <v>23.800000000000004</v>
      </c>
      <c r="N11" s="85">
        <v>2.9592736937319231</v>
      </c>
      <c r="O11" s="100"/>
    </row>
    <row r="12" spans="1:16" ht="13" customHeight="1" x14ac:dyDescent="0.25">
      <c r="A12" s="88" t="s">
        <v>64</v>
      </c>
      <c r="C12" s="28">
        <v>205</v>
      </c>
      <c r="D12" s="89">
        <v>0.2</v>
      </c>
      <c r="E12" s="28">
        <v>102</v>
      </c>
      <c r="F12" s="89">
        <v>0.1</v>
      </c>
      <c r="G12" s="89">
        <v>100.98039215686273</v>
      </c>
      <c r="H12" s="89"/>
      <c r="I12" s="87"/>
      <c r="J12" s="28">
        <v>1143</v>
      </c>
      <c r="K12" s="89">
        <v>0.3</v>
      </c>
      <c r="L12" s="28">
        <v>1439</v>
      </c>
      <c r="M12" s="89">
        <v>0.4</v>
      </c>
      <c r="N12" s="89">
        <v>-20.569840166782484</v>
      </c>
      <c r="O12" s="89"/>
    </row>
    <row r="13" spans="1:16" s="105" customFormat="1" ht="13" customHeight="1" x14ac:dyDescent="0.25">
      <c r="A13" s="103" t="s">
        <v>65</v>
      </c>
      <c r="B13" s="104"/>
      <c r="C13" s="91">
        <v>11355</v>
      </c>
      <c r="D13" s="92">
        <v>9</v>
      </c>
      <c r="E13" s="91">
        <v>12632</v>
      </c>
      <c r="F13" s="92">
        <v>9.6999999999999993</v>
      </c>
      <c r="G13" s="92">
        <v>-10.109246358454715</v>
      </c>
      <c r="H13" s="93">
        <v>-14.898662127929063</v>
      </c>
      <c r="I13" s="102"/>
      <c r="J13" s="91">
        <v>28323</v>
      </c>
      <c r="K13" s="92">
        <v>7.8</v>
      </c>
      <c r="L13" s="91">
        <v>33525</v>
      </c>
      <c r="M13" s="92">
        <v>9</v>
      </c>
      <c r="N13" s="92">
        <v>-15.516778523489938</v>
      </c>
      <c r="O13" s="93">
        <v>-18.813722037926738</v>
      </c>
    </row>
    <row r="14" spans="1:16" ht="13" customHeight="1" x14ac:dyDescent="0.25">
      <c r="A14" s="106" t="s">
        <v>66</v>
      </c>
      <c r="B14" s="83"/>
      <c r="C14" s="107">
        <v>2554</v>
      </c>
      <c r="D14" s="108"/>
      <c r="E14" s="107">
        <v>402</v>
      </c>
      <c r="F14" s="109"/>
      <c r="G14" s="109" t="s">
        <v>147</v>
      </c>
      <c r="H14" s="109"/>
      <c r="I14" s="102"/>
      <c r="J14" s="107">
        <v>9653</v>
      </c>
      <c r="K14" s="108"/>
      <c r="L14" s="107">
        <v>667</v>
      </c>
      <c r="M14" s="109"/>
      <c r="N14" s="109" t="s">
        <v>147</v>
      </c>
      <c r="O14" s="109"/>
    </row>
    <row r="15" spans="1:16" ht="13" customHeight="1" x14ac:dyDescent="0.25">
      <c r="A15" s="110" t="s">
        <v>67</v>
      </c>
      <c r="B15" s="96"/>
      <c r="C15" s="84">
        <v>3035</v>
      </c>
      <c r="D15" s="111"/>
      <c r="E15" s="84">
        <v>3514</v>
      </c>
      <c r="F15" s="85"/>
      <c r="G15" s="85">
        <v>-13.631189527603871</v>
      </c>
      <c r="H15" s="86"/>
      <c r="I15" s="87"/>
      <c r="J15" s="84">
        <v>12549</v>
      </c>
      <c r="K15" s="111"/>
      <c r="L15" s="84">
        <v>10458</v>
      </c>
      <c r="M15" s="85"/>
      <c r="N15" s="85">
        <v>19.994262765347102</v>
      </c>
      <c r="O15" s="100"/>
      <c r="P15" s="105"/>
    </row>
    <row r="16" spans="1:16" ht="13" customHeight="1" x14ac:dyDescent="0.25">
      <c r="A16" s="112" t="s">
        <v>68</v>
      </c>
      <c r="B16" s="96"/>
      <c r="C16" s="97">
        <v>528</v>
      </c>
      <c r="D16" s="113"/>
      <c r="E16" s="97">
        <v>943</v>
      </c>
      <c r="F16" s="98"/>
      <c r="G16" s="98">
        <v>-44.008483563096505</v>
      </c>
      <c r="H16" s="98"/>
      <c r="I16" s="87"/>
      <c r="J16" s="97">
        <v>1846</v>
      </c>
      <c r="K16" s="113"/>
      <c r="L16" s="97">
        <v>2462</v>
      </c>
      <c r="M16" s="98"/>
      <c r="N16" s="98">
        <v>-25.020308692120231</v>
      </c>
      <c r="O16" s="98"/>
      <c r="P16" s="105"/>
    </row>
    <row r="17" spans="1:16" ht="13" customHeight="1" x14ac:dyDescent="0.25">
      <c r="A17" s="110" t="s">
        <v>69</v>
      </c>
      <c r="B17" s="96"/>
      <c r="C17" s="84">
        <v>2507</v>
      </c>
      <c r="D17" s="87"/>
      <c r="E17" s="84">
        <v>2571</v>
      </c>
      <c r="F17" s="85"/>
      <c r="G17" s="85">
        <v>-2.4893037728510259</v>
      </c>
      <c r="H17" s="86"/>
      <c r="I17" s="87"/>
      <c r="J17" s="84">
        <v>10703</v>
      </c>
      <c r="K17" s="87"/>
      <c r="L17" s="84">
        <v>7996</v>
      </c>
      <c r="M17" s="85"/>
      <c r="N17" s="85">
        <v>33.854427213606812</v>
      </c>
      <c r="O17" s="100"/>
      <c r="P17" s="105"/>
    </row>
    <row r="18" spans="1:16" ht="13" customHeight="1" x14ac:dyDescent="0.25">
      <c r="A18" s="112" t="s">
        <v>70</v>
      </c>
      <c r="B18" s="96"/>
      <c r="C18" s="97">
        <v>2790</v>
      </c>
      <c r="D18" s="113"/>
      <c r="E18" s="97">
        <v>-1613</v>
      </c>
      <c r="F18" s="98"/>
      <c r="G18" s="98" t="s">
        <v>147</v>
      </c>
      <c r="H18" s="98"/>
      <c r="I18" s="87"/>
      <c r="J18" s="97">
        <v>-5326</v>
      </c>
      <c r="K18" s="113"/>
      <c r="L18" s="97">
        <v>270</v>
      </c>
      <c r="M18" s="98"/>
      <c r="N18" s="98" t="s">
        <v>147</v>
      </c>
      <c r="O18" s="98"/>
      <c r="P18" s="105"/>
    </row>
    <row r="19" spans="1:16" ht="13" customHeight="1" x14ac:dyDescent="0.25">
      <c r="A19" s="114" t="s">
        <v>71</v>
      </c>
      <c r="B19" s="83"/>
      <c r="C19" s="115">
        <v>-91</v>
      </c>
      <c r="D19" s="116"/>
      <c r="E19" s="115">
        <v>51</v>
      </c>
      <c r="F19" s="117"/>
      <c r="G19" s="117" t="s">
        <v>147</v>
      </c>
      <c r="H19" s="118"/>
      <c r="I19" s="87"/>
      <c r="J19" s="115">
        <v>-270</v>
      </c>
      <c r="K19" s="116"/>
      <c r="L19" s="115">
        <v>66</v>
      </c>
      <c r="M19" s="117"/>
      <c r="N19" s="117" t="s">
        <v>147</v>
      </c>
      <c r="O19" s="119"/>
      <c r="P19" s="105"/>
    </row>
    <row r="20" spans="1:16" s="105" customFormat="1" ht="13" customHeight="1" x14ac:dyDescent="0.25">
      <c r="A20" s="106" t="s">
        <v>72</v>
      </c>
      <c r="B20" s="104"/>
      <c r="C20" s="107">
        <v>5206</v>
      </c>
      <c r="D20" s="120"/>
      <c r="E20" s="107">
        <v>1009</v>
      </c>
      <c r="F20" s="109"/>
      <c r="G20" s="109" t="s">
        <v>147</v>
      </c>
      <c r="H20" s="109"/>
      <c r="I20" s="102"/>
      <c r="J20" s="107">
        <v>5107</v>
      </c>
      <c r="K20" s="120"/>
      <c r="L20" s="107">
        <v>8332</v>
      </c>
      <c r="M20" s="109"/>
      <c r="N20" s="109">
        <v>-38.706192990878542</v>
      </c>
      <c r="O20" s="109"/>
    </row>
    <row r="21" spans="1:16" s="127" customFormat="1" ht="22.5" customHeight="1" x14ac:dyDescent="0.25">
      <c r="A21" s="121" t="s">
        <v>73</v>
      </c>
      <c r="B21" s="122"/>
      <c r="C21" s="84">
        <v>3595</v>
      </c>
      <c r="D21" s="459"/>
      <c r="E21" s="84">
        <v>11221</v>
      </c>
      <c r="F21" s="100"/>
      <c r="G21" s="85">
        <v>-67.96185723197577</v>
      </c>
      <c r="H21" s="86"/>
      <c r="I21" s="102"/>
      <c r="J21" s="84">
        <v>13563</v>
      </c>
      <c r="K21" s="102"/>
      <c r="L21" s="84">
        <v>24526</v>
      </c>
      <c r="M21" s="100"/>
      <c r="N21" s="85">
        <v>-44.699502568702599</v>
      </c>
      <c r="O21" s="100"/>
      <c r="P21" s="105"/>
    </row>
    <row r="22" spans="1:16" ht="13" customHeight="1" x14ac:dyDescent="0.25">
      <c r="A22" s="101" t="s">
        <v>74</v>
      </c>
      <c r="B22" s="83"/>
      <c r="C22" s="97">
        <v>1195</v>
      </c>
      <c r="D22" s="128">
        <v>0.33240611961057026</v>
      </c>
      <c r="E22" s="97">
        <v>3391</v>
      </c>
      <c r="F22" s="128">
        <v>0.30220122983691294</v>
      </c>
      <c r="G22" s="98">
        <v>-64.759657918018277</v>
      </c>
      <c r="H22" s="98"/>
      <c r="I22" s="102"/>
      <c r="J22" s="97">
        <v>11651</v>
      </c>
      <c r="K22" s="129">
        <v>0.85902823859028243</v>
      </c>
      <c r="L22" s="97">
        <v>7494</v>
      </c>
      <c r="M22" s="129">
        <v>0.30555329038571311</v>
      </c>
      <c r="N22" s="98">
        <v>55.471043501467832</v>
      </c>
      <c r="O22" s="98"/>
      <c r="P22" s="105"/>
    </row>
    <row r="23" spans="1:16" ht="13" customHeight="1" x14ac:dyDescent="0.25">
      <c r="A23" s="130" t="s">
        <v>75</v>
      </c>
      <c r="B23" s="83"/>
      <c r="C23" s="115">
        <v>2291</v>
      </c>
      <c r="D23" s="131"/>
      <c r="E23" s="115">
        <v>1783</v>
      </c>
      <c r="F23" s="117"/>
      <c r="G23" s="117">
        <v>28.491306786315196</v>
      </c>
      <c r="H23" s="118"/>
      <c r="I23" s="102"/>
      <c r="J23" s="115">
        <v>1106</v>
      </c>
      <c r="K23" s="131"/>
      <c r="L23" s="115">
        <v>4930</v>
      </c>
      <c r="M23" s="117"/>
      <c r="N23" s="117">
        <v>-77.56592292089249</v>
      </c>
      <c r="O23" s="119"/>
    </row>
    <row r="24" spans="1:16" ht="13" customHeight="1" x14ac:dyDescent="0.25">
      <c r="A24" s="404" t="s">
        <v>136</v>
      </c>
      <c r="B24" s="83"/>
      <c r="C24" s="487">
        <v>4691</v>
      </c>
      <c r="D24" s="488"/>
      <c r="E24" s="487">
        <v>9613</v>
      </c>
      <c r="F24" s="488"/>
      <c r="G24" s="489">
        <v>-51.201497971496934</v>
      </c>
      <c r="H24" s="489"/>
      <c r="I24" s="102"/>
      <c r="J24" s="487">
        <v>3018</v>
      </c>
      <c r="K24" s="490"/>
      <c r="L24" s="487">
        <v>21962</v>
      </c>
      <c r="M24" s="490"/>
      <c r="N24" s="489">
        <v>-86.258082141881431</v>
      </c>
      <c r="O24" s="489"/>
    </row>
    <row r="25" spans="1:16" s="105" customFormat="1" ht="13" hidden="1" customHeight="1" x14ac:dyDescent="0.25">
      <c r="A25" s="405" t="s">
        <v>76</v>
      </c>
      <c r="B25" s="104"/>
      <c r="C25" s="406">
        <v>0</v>
      </c>
      <c r="D25" s="407"/>
      <c r="E25" s="406">
        <v>0</v>
      </c>
      <c r="F25" s="119"/>
      <c r="G25" s="119">
        <v>-100</v>
      </c>
      <c r="H25" s="119"/>
      <c r="I25" s="102"/>
      <c r="J25" s="406">
        <v>0</v>
      </c>
      <c r="K25" s="407"/>
      <c r="L25" s="406">
        <v>0</v>
      </c>
      <c r="M25" s="119"/>
      <c r="N25" s="119">
        <v>-100</v>
      </c>
      <c r="O25" s="119"/>
    </row>
    <row r="26" spans="1:16" s="105" customFormat="1" ht="13" hidden="1" customHeight="1" x14ac:dyDescent="0.25">
      <c r="A26" s="404" t="s">
        <v>77</v>
      </c>
      <c r="B26" s="83"/>
      <c r="C26" s="107">
        <v>4691</v>
      </c>
      <c r="D26" s="120"/>
      <c r="E26" s="107">
        <v>9613</v>
      </c>
      <c r="F26" s="109"/>
      <c r="G26" s="109">
        <v>-51.201497971496934</v>
      </c>
      <c r="H26" s="109"/>
      <c r="I26" s="102"/>
      <c r="J26" s="107">
        <v>3018</v>
      </c>
      <c r="K26" s="120"/>
      <c r="L26" s="107">
        <v>21962</v>
      </c>
      <c r="M26" s="109"/>
      <c r="N26" s="109">
        <v>-86.258082141881431</v>
      </c>
      <c r="O26" s="109"/>
    </row>
    <row r="27" spans="1:16" ht="13" customHeight="1" x14ac:dyDescent="0.25">
      <c r="A27" s="409" t="s">
        <v>78</v>
      </c>
      <c r="B27" s="104"/>
      <c r="C27" s="27">
        <v>3223</v>
      </c>
      <c r="D27" s="411"/>
      <c r="E27" s="27">
        <v>7274</v>
      </c>
      <c r="F27" s="410"/>
      <c r="G27" s="100">
        <v>-55.691503986802317</v>
      </c>
      <c r="H27" s="100"/>
      <c r="I27" s="102"/>
      <c r="J27" s="27">
        <v>-692</v>
      </c>
      <c r="K27" s="411"/>
      <c r="L27" s="27">
        <v>15896</v>
      </c>
      <c r="M27" s="411"/>
      <c r="N27" s="100">
        <v>-104.35329642677402</v>
      </c>
      <c r="O27" s="100"/>
    </row>
    <row r="28" spans="1:16" ht="13" customHeight="1" thickBot="1" x14ac:dyDescent="0.3">
      <c r="A28" s="132" t="s">
        <v>79</v>
      </c>
      <c r="B28" s="408"/>
      <c r="C28" s="412">
        <v>1468</v>
      </c>
      <c r="D28" s="413"/>
      <c r="E28" s="412">
        <v>2339</v>
      </c>
      <c r="F28" s="133"/>
      <c r="G28" s="133">
        <v>-37.238135955536556</v>
      </c>
      <c r="H28" s="133"/>
      <c r="I28" s="102"/>
      <c r="J28" s="412">
        <v>3710</v>
      </c>
      <c r="K28" s="413"/>
      <c r="L28" s="412">
        <v>6066</v>
      </c>
      <c r="M28" s="133"/>
      <c r="N28" s="133">
        <v>-38.839432904714798</v>
      </c>
      <c r="O28" s="133"/>
    </row>
    <row r="29" spans="1:16" ht="13" customHeight="1" x14ac:dyDescent="0.25">
      <c r="A29" s="82"/>
      <c r="B29" s="83"/>
      <c r="C29" s="134"/>
      <c r="D29" s="135"/>
      <c r="E29" s="134"/>
      <c r="F29" s="136"/>
      <c r="G29" s="136"/>
      <c r="H29" s="137"/>
      <c r="I29" s="136"/>
      <c r="J29" s="134"/>
      <c r="K29" s="135"/>
      <c r="L29" s="138"/>
      <c r="M29" s="136"/>
      <c r="O29" s="139"/>
    </row>
    <row r="30" spans="1:16" ht="13" customHeight="1" x14ac:dyDescent="0.25">
      <c r="A30" s="140" t="s">
        <v>80</v>
      </c>
      <c r="C30" s="80">
        <v>2020</v>
      </c>
      <c r="D30" s="80" t="s">
        <v>4</v>
      </c>
      <c r="E30" s="80">
        <v>2019</v>
      </c>
      <c r="F30" s="80" t="s">
        <v>4</v>
      </c>
      <c r="G30" s="80" t="s">
        <v>2</v>
      </c>
      <c r="H30" s="80" t="s">
        <v>5</v>
      </c>
      <c r="I30" s="141"/>
      <c r="J30" s="80">
        <v>2020</v>
      </c>
      <c r="K30" s="80" t="s">
        <v>4</v>
      </c>
      <c r="L30" s="80">
        <v>2019</v>
      </c>
      <c r="M30" s="80" t="s">
        <v>4</v>
      </c>
      <c r="N30" s="80" t="s">
        <v>2</v>
      </c>
      <c r="O30" s="80" t="s">
        <v>5</v>
      </c>
    </row>
    <row r="31" spans="1:16" ht="13" customHeight="1" x14ac:dyDescent="0.25">
      <c r="A31" s="142" t="s">
        <v>81</v>
      </c>
      <c r="B31" s="83"/>
      <c r="C31" s="115">
        <v>11355</v>
      </c>
      <c r="D31" s="143">
        <v>9</v>
      </c>
      <c r="E31" s="115">
        <v>12632</v>
      </c>
      <c r="F31" s="143">
        <v>9.6999999999999993</v>
      </c>
      <c r="G31" s="118">
        <v>-10.109246358454715</v>
      </c>
      <c r="H31" s="118">
        <v>-14.898662127929063</v>
      </c>
      <c r="I31" s="102"/>
      <c r="J31" s="115">
        <v>28323</v>
      </c>
      <c r="K31" s="143">
        <v>7.8</v>
      </c>
      <c r="L31" s="115">
        <v>33525</v>
      </c>
      <c r="M31" s="143">
        <v>9</v>
      </c>
      <c r="N31" s="118">
        <v>-15.516778523489938</v>
      </c>
      <c r="O31" s="118">
        <v>-18.813722037926738</v>
      </c>
    </row>
    <row r="32" spans="1:16" ht="13" customHeight="1" x14ac:dyDescent="0.25">
      <c r="A32" s="144" t="s">
        <v>82</v>
      </c>
      <c r="C32" s="97">
        <v>6304</v>
      </c>
      <c r="D32" s="145">
        <v>5</v>
      </c>
      <c r="E32" s="97">
        <v>6045</v>
      </c>
      <c r="F32" s="145">
        <v>4.5999999999999996</v>
      </c>
      <c r="G32" s="145">
        <v>4.2845326716294485</v>
      </c>
      <c r="H32" s="146"/>
      <c r="I32" s="102"/>
      <c r="J32" s="97">
        <v>18774</v>
      </c>
      <c r="K32" s="145">
        <v>5.2</v>
      </c>
      <c r="L32" s="97">
        <v>17387</v>
      </c>
      <c r="M32" s="145">
        <v>4.5999999999999996</v>
      </c>
      <c r="N32" s="98">
        <v>7.9772243630298556</v>
      </c>
      <c r="O32" s="146"/>
    </row>
    <row r="33" spans="1:15" ht="13" customHeight="1" x14ac:dyDescent="0.25">
      <c r="A33" s="147" t="s">
        <v>83</v>
      </c>
      <c r="B33" s="83"/>
      <c r="C33" s="115">
        <v>1153</v>
      </c>
      <c r="D33" s="143">
        <v>0.90000000000000036</v>
      </c>
      <c r="E33" s="115">
        <v>1099</v>
      </c>
      <c r="F33" s="143">
        <v>0.90000000000000036</v>
      </c>
      <c r="G33" s="118">
        <v>4.9135577797998264</v>
      </c>
      <c r="H33" s="148"/>
      <c r="I33" s="102"/>
      <c r="J33" s="115">
        <v>3965</v>
      </c>
      <c r="K33" s="143">
        <v>1.0999999999999996</v>
      </c>
      <c r="L33" s="115">
        <v>3383</v>
      </c>
      <c r="M33" s="143">
        <v>0.90000000000000036</v>
      </c>
      <c r="N33" s="118">
        <v>17.203665385752288</v>
      </c>
      <c r="O33" s="148"/>
    </row>
    <row r="34" spans="1:15" ht="13" customHeight="1" x14ac:dyDescent="0.25">
      <c r="A34" s="149" t="s">
        <v>84</v>
      </c>
      <c r="B34" s="83"/>
      <c r="C34" s="97">
        <v>18812</v>
      </c>
      <c r="D34" s="145">
        <v>14.9</v>
      </c>
      <c r="E34" s="97">
        <v>19776</v>
      </c>
      <c r="F34" s="145">
        <v>15.2</v>
      </c>
      <c r="G34" s="98">
        <v>-4.8745954692556603</v>
      </c>
      <c r="H34" s="98">
        <v>-8.6999797734627968</v>
      </c>
      <c r="I34" s="150"/>
      <c r="J34" s="97">
        <v>51062</v>
      </c>
      <c r="K34" s="145">
        <v>14.1</v>
      </c>
      <c r="L34" s="97">
        <v>54296</v>
      </c>
      <c r="M34" s="145">
        <v>14.5</v>
      </c>
      <c r="N34" s="98">
        <v>-5.9562398703403518</v>
      </c>
      <c r="O34" s="98">
        <v>-9.1241996438450883</v>
      </c>
    </row>
    <row r="35" spans="1:15" s="105" customFormat="1" ht="13" customHeight="1" thickBot="1" x14ac:dyDescent="0.3">
      <c r="A35" s="151" t="s">
        <v>85</v>
      </c>
      <c r="B35" s="152"/>
      <c r="C35" s="455">
        <v>4851.3128961731736</v>
      </c>
      <c r="D35" s="154"/>
      <c r="E35" s="455">
        <v>6775.8948763781254</v>
      </c>
      <c r="F35" s="155"/>
      <c r="G35" s="156">
        <v>-28.403362438729062</v>
      </c>
      <c r="H35" s="157"/>
      <c r="I35" s="158"/>
      <c r="J35" s="455">
        <v>14541.719978801948</v>
      </c>
      <c r="K35" s="152"/>
      <c r="L35" s="455">
        <v>16944.020372796567</v>
      </c>
      <c r="M35" s="159"/>
      <c r="N35" s="156">
        <v>-14.177865353912612</v>
      </c>
      <c r="O35" s="157"/>
    </row>
    <row r="36" spans="1:15" s="105" customFormat="1" ht="13" customHeight="1" x14ac:dyDescent="0.25">
      <c r="A36" s="160"/>
      <c r="B36" s="158"/>
      <c r="C36" s="102"/>
      <c r="D36" s="158"/>
      <c r="E36" s="87"/>
      <c r="F36" s="139"/>
      <c r="G36" s="85"/>
      <c r="H36" s="161"/>
      <c r="I36" s="158"/>
      <c r="J36" s="102"/>
      <c r="K36" s="158"/>
      <c r="L36" s="87"/>
      <c r="M36" s="139"/>
      <c r="N36" s="85"/>
      <c r="O36" s="161"/>
    </row>
    <row r="37" spans="1:15" ht="11.15" customHeight="1" x14ac:dyDescent="0.25">
      <c r="A37" s="503" t="s">
        <v>154</v>
      </c>
      <c r="B37" s="503"/>
      <c r="C37" s="503"/>
      <c r="D37" s="503"/>
      <c r="E37" s="503"/>
      <c r="F37" s="503"/>
      <c r="G37" s="503"/>
      <c r="H37" s="503"/>
      <c r="I37" s="503"/>
      <c r="J37" s="503"/>
      <c r="K37" s="503"/>
      <c r="L37" s="503"/>
      <c r="M37" s="503"/>
      <c r="N37" s="503"/>
      <c r="O37" s="503"/>
    </row>
    <row r="38" spans="1:15" s="166" customFormat="1" ht="10.5" customHeight="1" x14ac:dyDescent="0.25">
      <c r="A38" s="504" t="s">
        <v>86</v>
      </c>
      <c r="B38" s="504"/>
      <c r="C38" s="504"/>
      <c r="D38" s="504"/>
      <c r="E38" s="504"/>
      <c r="F38" s="504"/>
      <c r="G38" s="504"/>
      <c r="H38" s="504"/>
      <c r="I38" s="504"/>
      <c r="J38" s="504"/>
      <c r="K38" s="504"/>
      <c r="L38" s="504"/>
      <c r="M38" s="504"/>
      <c r="N38" s="504"/>
      <c r="O38" s="167"/>
    </row>
    <row r="39" spans="1:15" ht="11.15" customHeight="1" x14ac:dyDescent="0.25">
      <c r="A39" s="504" t="s">
        <v>87</v>
      </c>
      <c r="B39" s="504"/>
      <c r="C39" s="504"/>
      <c r="D39" s="504"/>
      <c r="E39" s="504"/>
      <c r="F39" s="504"/>
      <c r="G39" s="504"/>
      <c r="H39" s="504"/>
      <c r="I39" s="504"/>
      <c r="J39" s="504"/>
      <c r="K39" s="504"/>
      <c r="L39" s="504"/>
      <c r="M39" s="504"/>
      <c r="N39" s="504"/>
      <c r="O39" s="169"/>
    </row>
    <row r="40" spans="1:15" ht="11.15" customHeight="1" x14ac:dyDescent="0.25">
      <c r="A40" s="505" t="s">
        <v>139</v>
      </c>
      <c r="B40" s="504"/>
      <c r="C40" s="504"/>
      <c r="D40" s="504"/>
      <c r="E40" s="504"/>
      <c r="F40" s="504"/>
      <c r="G40" s="504"/>
      <c r="H40" s="504"/>
      <c r="I40" s="504"/>
      <c r="J40" s="504"/>
      <c r="K40" s="504"/>
      <c r="L40" s="504"/>
      <c r="M40" s="504"/>
      <c r="N40" s="504"/>
      <c r="O40" s="168"/>
    </row>
    <row r="41" spans="1:15" ht="11.15" customHeight="1" x14ac:dyDescent="0.25">
      <c r="A41" s="505"/>
      <c r="B41" s="505"/>
      <c r="C41" s="505"/>
      <c r="D41" s="505"/>
      <c r="E41" s="505"/>
      <c r="F41" s="505"/>
      <c r="G41" s="505"/>
      <c r="H41" s="505"/>
      <c r="I41" s="168"/>
      <c r="J41" s="170"/>
      <c r="K41" s="168"/>
      <c r="L41" s="169"/>
      <c r="M41" s="168"/>
      <c r="N41" s="168"/>
      <c r="O41" s="168"/>
    </row>
    <row r="42" spans="1:15" x14ac:dyDescent="0.25">
      <c r="C42" s="171"/>
      <c r="J42" s="172"/>
      <c r="K42" s="77"/>
    </row>
    <row r="44" spans="1:15" x14ac:dyDescent="0.25">
      <c r="J44" s="87"/>
    </row>
    <row r="45" spans="1:15" ht="11.25" customHeight="1" x14ac:dyDescent="0.25">
      <c r="I45" s="501"/>
      <c r="J45" s="501"/>
      <c r="K45" s="501"/>
      <c r="L45" s="501"/>
      <c r="M45" s="501"/>
      <c r="N45" s="484"/>
    </row>
    <row r="46" spans="1:15" x14ac:dyDescent="0.25">
      <c r="J46" s="414"/>
    </row>
  </sheetData>
  <mergeCells count="11">
    <mergeCell ref="I45:M45"/>
    <mergeCell ref="A1:O1"/>
    <mergeCell ref="A2:O2"/>
    <mergeCell ref="A3:O3"/>
    <mergeCell ref="C5:H5"/>
    <mergeCell ref="J5:O5"/>
    <mergeCell ref="A37:O37"/>
    <mergeCell ref="A38:N38"/>
    <mergeCell ref="A41:H41"/>
    <mergeCell ref="A39:N39"/>
    <mergeCell ref="A40:N40"/>
  </mergeCells>
  <pageMargins left="0.19685039370078741" right="0.31496062992125984" top="0.78740157480314965" bottom="0.23622047244094491" header="0" footer="0"/>
  <pageSetup scale="73" orientation="portrait" r:id="rId1"/>
  <headerFooter alignWithMargins="0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38"/>
  <sheetViews>
    <sheetView showGridLines="0" topLeftCell="A7" zoomScale="60" zoomScaleNormal="60" zoomScaleSheetLayoutView="140" workbookViewId="0">
      <selection sqref="A1:M35"/>
    </sheetView>
  </sheetViews>
  <sheetFormatPr defaultColWidth="9.81640625" defaultRowHeight="10.5" x14ac:dyDescent="0.25"/>
  <cols>
    <col min="1" max="1" width="42.7265625" style="46" customWidth="1"/>
    <col min="2" max="2" width="2.7265625" style="67" customWidth="1"/>
    <col min="3" max="7" width="7.7265625" style="67" customWidth="1"/>
    <col min="8" max="8" width="2.7265625" style="67" customWidth="1"/>
    <col min="9" max="13" width="7.7265625" style="67" customWidth="1"/>
    <col min="14" max="16384" width="9.81640625" style="67"/>
  </cols>
  <sheetData>
    <row r="1" spans="1:13" ht="11.15" customHeight="1" x14ac:dyDescent="0.25">
      <c r="A1" s="495" t="s">
        <v>104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</row>
    <row r="2" spans="1:13" ht="11.15" customHeight="1" x14ac:dyDescent="0.25">
      <c r="A2" s="496" t="s">
        <v>105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</row>
    <row r="3" spans="1:13" ht="11.15" customHeight="1" x14ac:dyDescent="0.25">
      <c r="A3" s="497" t="s">
        <v>6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</row>
    <row r="4" spans="1:13" ht="11.15" customHeight="1" x14ac:dyDescent="0.25">
      <c r="A4" s="270"/>
      <c r="B4" s="173"/>
      <c r="C4" s="173"/>
      <c r="D4" s="173"/>
      <c r="E4" s="271"/>
      <c r="F4" s="173"/>
      <c r="G4" s="173"/>
      <c r="H4" s="173"/>
      <c r="I4" s="173"/>
      <c r="J4" s="272"/>
    </row>
    <row r="5" spans="1:13" ht="15" customHeight="1" x14ac:dyDescent="0.25">
      <c r="A5" s="75"/>
      <c r="B5" s="175"/>
      <c r="C5" s="502" t="s">
        <v>141</v>
      </c>
      <c r="D5" s="502"/>
      <c r="E5" s="502"/>
      <c r="F5" s="502"/>
      <c r="G5" s="502"/>
      <c r="H5" s="164"/>
      <c r="I5" s="502" t="s">
        <v>144</v>
      </c>
      <c r="J5" s="502"/>
      <c r="K5" s="502"/>
      <c r="L5" s="502"/>
      <c r="M5" s="502"/>
    </row>
    <row r="6" spans="1:13" s="179" customFormat="1" ht="15" customHeight="1" x14ac:dyDescent="0.25">
      <c r="A6" s="273"/>
      <c r="B6" s="177"/>
      <c r="C6" s="80">
        <v>2020</v>
      </c>
      <c r="D6" s="80" t="s">
        <v>57</v>
      </c>
      <c r="E6" s="80">
        <v>2019</v>
      </c>
      <c r="F6" s="80" t="s">
        <v>57</v>
      </c>
      <c r="G6" s="80" t="s">
        <v>58</v>
      </c>
      <c r="H6" s="178"/>
      <c r="I6" s="80">
        <v>2020</v>
      </c>
      <c r="J6" s="80" t="s">
        <v>57</v>
      </c>
      <c r="K6" s="80">
        <v>2019</v>
      </c>
      <c r="L6" s="80" t="s">
        <v>57</v>
      </c>
      <c r="M6" s="80" t="s">
        <v>58</v>
      </c>
    </row>
    <row r="7" spans="1:13" ht="13" customHeight="1" x14ac:dyDescent="0.25">
      <c r="A7" s="82" t="s">
        <v>59</v>
      </c>
      <c r="B7" s="181"/>
      <c r="C7" s="84">
        <v>45478</v>
      </c>
      <c r="D7" s="85">
        <v>100</v>
      </c>
      <c r="E7" s="84">
        <v>48429</v>
      </c>
      <c r="F7" s="85">
        <v>100</v>
      </c>
      <c r="G7" s="85">
        <v>-6.093456400090858</v>
      </c>
      <c r="H7" s="87"/>
      <c r="I7" s="84">
        <v>134508</v>
      </c>
      <c r="J7" s="85">
        <v>100</v>
      </c>
      <c r="K7" s="84">
        <v>136870</v>
      </c>
      <c r="L7" s="85">
        <v>100</v>
      </c>
      <c r="M7" s="85">
        <v>-1.7257251406444074</v>
      </c>
    </row>
    <row r="8" spans="1:13" ht="13" customHeight="1" x14ac:dyDescent="0.25">
      <c r="A8" s="88" t="s">
        <v>60</v>
      </c>
      <c r="B8" s="181"/>
      <c r="C8" s="28">
        <v>27528</v>
      </c>
      <c r="D8" s="89">
        <v>60.5</v>
      </c>
      <c r="E8" s="28">
        <v>29046</v>
      </c>
      <c r="F8" s="89">
        <v>60</v>
      </c>
      <c r="G8" s="89">
        <v>-5.2261929353439314</v>
      </c>
      <c r="H8" s="87"/>
      <c r="I8" s="28">
        <v>81076</v>
      </c>
      <c r="J8" s="89">
        <v>60.3</v>
      </c>
      <c r="K8" s="28">
        <v>82852</v>
      </c>
      <c r="L8" s="89">
        <v>60.5</v>
      </c>
      <c r="M8" s="89">
        <v>-2.1435813257374647</v>
      </c>
    </row>
    <row r="9" spans="1:13" ht="13" customHeight="1" x14ac:dyDescent="0.25">
      <c r="A9" s="90" t="s">
        <v>61</v>
      </c>
      <c r="B9" s="181"/>
      <c r="C9" s="91">
        <v>17950</v>
      </c>
      <c r="D9" s="92">
        <v>39.5</v>
      </c>
      <c r="E9" s="91">
        <v>19383</v>
      </c>
      <c r="F9" s="92">
        <v>40</v>
      </c>
      <c r="G9" s="92">
        <v>-7.3930764071609145</v>
      </c>
      <c r="H9" s="87"/>
      <c r="I9" s="91">
        <v>53432</v>
      </c>
      <c r="J9" s="92">
        <v>39.700000000000003</v>
      </c>
      <c r="K9" s="91">
        <v>54018</v>
      </c>
      <c r="L9" s="92">
        <v>39.5</v>
      </c>
      <c r="M9" s="92">
        <v>-1.0848235773260773</v>
      </c>
    </row>
    <row r="10" spans="1:13" ht="13" customHeight="1" x14ac:dyDescent="0.25">
      <c r="A10" s="185" t="s">
        <v>62</v>
      </c>
      <c r="B10" s="180"/>
      <c r="C10" s="97">
        <v>1334</v>
      </c>
      <c r="D10" s="98">
        <v>2.9</v>
      </c>
      <c r="E10" s="97">
        <v>1189</v>
      </c>
      <c r="F10" s="98">
        <v>2.5</v>
      </c>
      <c r="G10" s="98">
        <v>12.195121951219523</v>
      </c>
      <c r="H10" s="87"/>
      <c r="I10" s="97">
        <v>3988</v>
      </c>
      <c r="J10" s="98">
        <v>3</v>
      </c>
      <c r="K10" s="97">
        <v>3272</v>
      </c>
      <c r="L10" s="98">
        <v>2.4</v>
      </c>
      <c r="M10" s="98">
        <v>21.882640586797073</v>
      </c>
    </row>
    <row r="11" spans="1:13" ht="13" customHeight="1" x14ac:dyDescent="0.25">
      <c r="A11" s="186" t="s">
        <v>63</v>
      </c>
      <c r="B11" s="180"/>
      <c r="C11" s="84">
        <v>14061</v>
      </c>
      <c r="D11" s="85">
        <v>31.000000000000004</v>
      </c>
      <c r="E11" s="84">
        <v>13710</v>
      </c>
      <c r="F11" s="85">
        <v>28.299999999999997</v>
      </c>
      <c r="G11" s="85">
        <v>2.5601750547046054</v>
      </c>
      <c r="H11" s="87"/>
      <c r="I11" s="84">
        <v>41870</v>
      </c>
      <c r="J11" s="86">
        <v>31.1</v>
      </c>
      <c r="K11" s="84">
        <v>38858</v>
      </c>
      <c r="L11" s="86">
        <v>28.5</v>
      </c>
      <c r="M11" s="86">
        <v>7.7512996036852133</v>
      </c>
    </row>
    <row r="12" spans="1:13" ht="13" customHeight="1" x14ac:dyDescent="0.25">
      <c r="A12" s="88" t="s">
        <v>98</v>
      </c>
      <c r="B12" s="181"/>
      <c r="C12" s="28">
        <v>81</v>
      </c>
      <c r="D12" s="89">
        <v>0.2</v>
      </c>
      <c r="E12" s="28">
        <v>71</v>
      </c>
      <c r="F12" s="89">
        <v>0.1</v>
      </c>
      <c r="G12" s="89">
        <v>14.084507042253524</v>
      </c>
      <c r="H12" s="87"/>
      <c r="I12" s="28">
        <v>461</v>
      </c>
      <c r="J12" s="89">
        <v>0.3</v>
      </c>
      <c r="K12" s="28">
        <v>194</v>
      </c>
      <c r="L12" s="89">
        <v>0.1</v>
      </c>
      <c r="M12" s="89">
        <v>137.62886597938143</v>
      </c>
    </row>
    <row r="13" spans="1:13" s="105" customFormat="1" ht="13" customHeight="1" x14ac:dyDescent="0.25">
      <c r="A13" s="103" t="s">
        <v>81</v>
      </c>
      <c r="B13" s="191"/>
      <c r="C13" s="184">
        <v>2474</v>
      </c>
      <c r="D13" s="92">
        <v>5.4</v>
      </c>
      <c r="E13" s="184">
        <v>4413</v>
      </c>
      <c r="F13" s="92">
        <v>9.1</v>
      </c>
      <c r="G13" s="92">
        <v>-43.938363924767728</v>
      </c>
      <c r="H13" s="102"/>
      <c r="I13" s="184">
        <v>7113</v>
      </c>
      <c r="J13" s="92">
        <v>5.3</v>
      </c>
      <c r="K13" s="184">
        <v>11694</v>
      </c>
      <c r="L13" s="92">
        <v>8.5</v>
      </c>
      <c r="M13" s="92">
        <v>-39.173935351462283</v>
      </c>
    </row>
    <row r="14" spans="1:13" ht="13" customHeight="1" x14ac:dyDescent="0.25">
      <c r="A14" s="192" t="s">
        <v>82</v>
      </c>
      <c r="C14" s="97">
        <v>2600</v>
      </c>
      <c r="D14" s="98">
        <v>5.7</v>
      </c>
      <c r="E14" s="97">
        <v>2392</v>
      </c>
      <c r="F14" s="98">
        <v>4.9000000000000004</v>
      </c>
      <c r="G14" s="98">
        <v>8.6956521739130377</v>
      </c>
      <c r="H14" s="102"/>
      <c r="I14" s="97">
        <v>7705</v>
      </c>
      <c r="J14" s="98">
        <v>5.7</v>
      </c>
      <c r="K14" s="97">
        <v>6909</v>
      </c>
      <c r="L14" s="98">
        <v>5</v>
      </c>
      <c r="M14" s="98">
        <v>11.521204226371395</v>
      </c>
    </row>
    <row r="15" spans="1:13" ht="13" customHeight="1" x14ac:dyDescent="0.25">
      <c r="A15" s="130" t="s">
        <v>83</v>
      </c>
      <c r="B15" s="181"/>
      <c r="C15" s="115">
        <v>195</v>
      </c>
      <c r="D15" s="117">
        <v>0.49999999999999911</v>
      </c>
      <c r="E15" s="115">
        <v>164</v>
      </c>
      <c r="F15" s="117">
        <v>0.40000000000000036</v>
      </c>
      <c r="G15" s="117">
        <v>18.90243902439024</v>
      </c>
      <c r="H15" s="74"/>
      <c r="I15" s="115">
        <v>827</v>
      </c>
      <c r="J15" s="117">
        <v>0.59999999999999964</v>
      </c>
      <c r="K15" s="115">
        <v>447</v>
      </c>
      <c r="L15" s="117">
        <v>0.40000000000000036</v>
      </c>
      <c r="M15" s="117">
        <v>85.011185682326612</v>
      </c>
    </row>
    <row r="16" spans="1:13" ht="13" customHeight="1" x14ac:dyDescent="0.25">
      <c r="A16" s="101" t="s">
        <v>99</v>
      </c>
      <c r="B16" s="181"/>
      <c r="C16" s="97">
        <v>5269</v>
      </c>
      <c r="D16" s="98">
        <v>11.6</v>
      </c>
      <c r="E16" s="97">
        <v>6969</v>
      </c>
      <c r="F16" s="98">
        <v>14.4</v>
      </c>
      <c r="G16" s="98">
        <v>-24.393743722198302</v>
      </c>
      <c r="H16" s="87"/>
      <c r="I16" s="97">
        <v>15645</v>
      </c>
      <c r="J16" s="98">
        <v>11.6</v>
      </c>
      <c r="K16" s="97">
        <v>19050</v>
      </c>
      <c r="L16" s="98">
        <v>13.9</v>
      </c>
      <c r="M16" s="98">
        <v>-17.874015748031489</v>
      </c>
    </row>
    <row r="17" spans="1:13" s="277" customFormat="1" ht="13" customHeight="1" thickBot="1" x14ac:dyDescent="0.3">
      <c r="A17" s="193" t="s">
        <v>85</v>
      </c>
      <c r="B17" s="194"/>
      <c r="C17" s="455">
        <v>1740</v>
      </c>
      <c r="D17" s="275"/>
      <c r="E17" s="423">
        <v>3002.9760656041817</v>
      </c>
      <c r="F17" s="276"/>
      <c r="G17" s="195">
        <v>-42.05748024668582</v>
      </c>
      <c r="H17" s="139"/>
      <c r="I17" s="455">
        <v>5688</v>
      </c>
      <c r="J17" s="275"/>
      <c r="K17" s="153">
        <v>7502.9760656041817</v>
      </c>
      <c r="L17" s="276"/>
      <c r="M17" s="156">
        <v>-24.190082038573447</v>
      </c>
    </row>
    <row r="18" spans="1:13" ht="11.15" customHeight="1" x14ac:dyDescent="0.25">
      <c r="A18" s="278"/>
      <c r="B18" s="181"/>
      <c r="C18" s="279"/>
      <c r="D18" s="280"/>
      <c r="E18" s="280"/>
      <c r="F18" s="280"/>
      <c r="G18" s="280"/>
      <c r="H18" s="136"/>
      <c r="I18" s="136"/>
      <c r="J18" s="136"/>
      <c r="K18" s="136"/>
      <c r="L18" s="136"/>
      <c r="M18" s="136"/>
    </row>
    <row r="19" spans="1:13" ht="15" customHeight="1" x14ac:dyDescent="0.25">
      <c r="A19" s="282" t="s">
        <v>106</v>
      </c>
      <c r="B19" s="181"/>
      <c r="C19" s="71"/>
      <c r="D19" s="77"/>
      <c r="E19" s="280"/>
      <c r="F19" s="280"/>
      <c r="G19" s="280"/>
      <c r="H19" s="202"/>
      <c r="I19" s="77"/>
      <c r="J19" s="136"/>
      <c r="K19" s="136"/>
      <c r="L19" s="136"/>
      <c r="M19" s="136"/>
    </row>
    <row r="20" spans="1:13" s="288" customFormat="1" ht="13" customHeight="1" x14ac:dyDescent="0.25">
      <c r="A20" s="283" t="s">
        <v>107</v>
      </c>
      <c r="B20" s="284"/>
      <c r="C20" s="465"/>
      <c r="D20" s="466"/>
      <c r="E20" s="467"/>
      <c r="F20" s="466"/>
      <c r="G20" s="468"/>
      <c r="H20" s="287"/>
      <c r="I20" s="285">
        <v>19633</v>
      </c>
      <c r="J20" s="286"/>
      <c r="K20" s="285">
        <v>18840</v>
      </c>
      <c r="L20" s="286"/>
      <c r="M20" s="295">
        <v>4.2091295116772898</v>
      </c>
    </row>
    <row r="21" spans="1:13" s="288" customFormat="1" ht="13" customHeight="1" x14ac:dyDescent="0.25">
      <c r="A21" s="160" t="s">
        <v>108</v>
      </c>
      <c r="B21" s="211"/>
      <c r="C21" s="465"/>
      <c r="D21" s="466"/>
      <c r="E21" s="467"/>
      <c r="F21" s="466"/>
      <c r="G21" s="468"/>
      <c r="H21" s="158"/>
      <c r="I21" s="102">
        <v>19373</v>
      </c>
      <c r="J21" s="290"/>
      <c r="K21" s="102">
        <v>18624</v>
      </c>
      <c r="L21" s="290"/>
      <c r="M21" s="383">
        <v>4.0216924398625453</v>
      </c>
    </row>
    <row r="22" spans="1:13" s="288" customFormat="1" ht="13" customHeight="1" x14ac:dyDescent="0.25">
      <c r="A22" s="461" t="s">
        <v>109</v>
      </c>
      <c r="B22" s="219"/>
      <c r="C22" s="465"/>
      <c r="D22" s="466"/>
      <c r="E22" s="467"/>
      <c r="F22" s="466"/>
      <c r="G22" s="468"/>
      <c r="H22" s="298"/>
      <c r="I22" s="462">
        <v>260</v>
      </c>
      <c r="J22" s="165"/>
      <c r="K22" s="462">
        <v>216</v>
      </c>
      <c r="L22" s="165"/>
      <c r="M22" s="295">
        <v>20.370370370370374</v>
      </c>
    </row>
    <row r="23" spans="1:13" s="288" customFormat="1" ht="13" customHeight="1" x14ac:dyDescent="0.25">
      <c r="A23" s="463"/>
      <c r="B23" s="464"/>
      <c r="C23" s="465"/>
      <c r="D23" s="466"/>
      <c r="E23" s="467"/>
      <c r="F23" s="466"/>
      <c r="G23" s="468"/>
      <c r="H23" s="469"/>
      <c r="I23" s="470"/>
      <c r="J23" s="471"/>
      <c r="K23" s="470"/>
      <c r="L23" s="471"/>
      <c r="M23" s="472"/>
    </row>
    <row r="24" spans="1:13" ht="13" customHeight="1" x14ac:dyDescent="0.25">
      <c r="A24" s="353" t="s">
        <v>137</v>
      </c>
      <c r="B24" s="211"/>
      <c r="C24" s="289"/>
      <c r="D24" s="290"/>
      <c r="E24" s="291"/>
      <c r="F24" s="290"/>
      <c r="G24" s="292"/>
      <c r="H24" s="158"/>
      <c r="I24" s="291"/>
      <c r="J24" s="290"/>
      <c r="K24" s="291"/>
      <c r="L24" s="290"/>
      <c r="M24" s="292"/>
    </row>
    <row r="25" spans="1:13" ht="13" customHeight="1" x14ac:dyDescent="0.25">
      <c r="A25" s="293" t="s">
        <v>110</v>
      </c>
      <c r="B25" s="211"/>
      <c r="C25" s="285">
        <v>75</v>
      </c>
      <c r="D25" s="165"/>
      <c r="E25" s="285">
        <v>232</v>
      </c>
      <c r="F25" s="294"/>
      <c r="G25" s="98">
        <v>-67.672413793103445</v>
      </c>
      <c r="H25" s="158"/>
      <c r="I25" s="291"/>
      <c r="J25" s="290"/>
      <c r="K25" s="291"/>
      <c r="L25" s="290"/>
      <c r="M25" s="292"/>
    </row>
    <row r="26" spans="1:13" ht="12.75" customHeight="1" x14ac:dyDescent="0.25">
      <c r="A26" s="296" t="s">
        <v>111</v>
      </c>
      <c r="B26" s="211"/>
      <c r="C26" s="300">
        <v>303</v>
      </c>
      <c r="D26" s="298"/>
      <c r="E26" s="300">
        <v>841</v>
      </c>
      <c r="F26" s="298"/>
      <c r="G26" s="299">
        <v>-63.971462544589777</v>
      </c>
      <c r="H26" s="158"/>
      <c r="I26" s="102"/>
      <c r="J26" s="158"/>
      <c r="K26" s="102"/>
      <c r="L26" s="158"/>
      <c r="M26" s="299"/>
    </row>
    <row r="27" spans="1:13" ht="13" customHeight="1" x14ac:dyDescent="0.25">
      <c r="A27" s="293" t="s">
        <v>112</v>
      </c>
      <c r="B27" s="211"/>
      <c r="C27" s="285">
        <v>793</v>
      </c>
      <c r="D27" s="165"/>
      <c r="E27" s="285">
        <v>1362</v>
      </c>
      <c r="F27" s="294"/>
      <c r="G27" s="295">
        <v>-41.776798825256975</v>
      </c>
      <c r="H27" s="298"/>
      <c r="I27" s="102"/>
      <c r="J27" s="298"/>
      <c r="K27" s="102"/>
      <c r="L27" s="298"/>
      <c r="M27" s="299"/>
    </row>
    <row r="28" spans="1:13" ht="13" customHeight="1" x14ac:dyDescent="0.25">
      <c r="A28" s="160"/>
      <c r="B28" s="211"/>
      <c r="C28" s="69"/>
      <c r="D28" s="74"/>
      <c r="E28" s="69"/>
      <c r="F28" s="74"/>
      <c r="G28" s="74"/>
      <c r="H28" s="298"/>
      <c r="I28" s="102"/>
      <c r="J28" s="298"/>
      <c r="K28" s="102"/>
      <c r="L28" s="298"/>
      <c r="M28" s="100"/>
    </row>
    <row r="29" spans="1:13" ht="13" customHeight="1" x14ac:dyDescent="0.25">
      <c r="A29" s="353" t="s">
        <v>113</v>
      </c>
      <c r="B29" s="219"/>
      <c r="C29" s="302"/>
      <c r="D29" s="298"/>
      <c r="E29" s="302"/>
      <c r="F29" s="298"/>
      <c r="G29" s="158"/>
      <c r="H29" s="298"/>
      <c r="I29" s="158"/>
      <c r="J29" s="298"/>
      <c r="K29" s="158"/>
      <c r="L29" s="298"/>
      <c r="M29" s="158"/>
    </row>
    <row r="30" spans="1:13" ht="13" customHeight="1" x14ac:dyDescent="0.25">
      <c r="A30" s="95" t="s">
        <v>114</v>
      </c>
      <c r="B30" s="219"/>
      <c r="C30" s="208">
        <v>732.11558861980325</v>
      </c>
      <c r="D30" s="98"/>
      <c r="E30" s="208">
        <v>805.56053252635934</v>
      </c>
      <c r="F30" s="98"/>
      <c r="G30" s="98">
        <v>-9.1172470523377847</v>
      </c>
      <c r="H30" s="298"/>
      <c r="I30" s="208">
        <v>726.12459924087943</v>
      </c>
      <c r="J30" s="98"/>
      <c r="K30" s="208">
        <v>771.06221731710025</v>
      </c>
      <c r="L30" s="98"/>
      <c r="M30" s="98">
        <v>-5.82801453202838</v>
      </c>
    </row>
    <row r="31" spans="1:13" s="277" customFormat="1" ht="13" customHeight="1" x14ac:dyDescent="0.25">
      <c r="A31" s="296" t="s">
        <v>115</v>
      </c>
      <c r="B31" s="211"/>
      <c r="C31" s="205">
        <v>17.292668083267305</v>
      </c>
      <c r="D31" s="100"/>
      <c r="E31" s="205">
        <v>22.175309299142839</v>
      </c>
      <c r="F31" s="100"/>
      <c r="G31" s="100">
        <v>-22.018368041722269</v>
      </c>
      <c r="H31" s="298"/>
      <c r="I31" s="205">
        <v>18.073731743928821</v>
      </c>
      <c r="J31" s="100"/>
      <c r="K31" s="205">
        <v>21.721465013248412</v>
      </c>
      <c r="L31" s="100"/>
      <c r="M31" s="100">
        <v>-16.79321936662539</v>
      </c>
    </row>
    <row r="32" spans="1:13" ht="13" customHeight="1" thickBot="1" x14ac:dyDescent="0.3">
      <c r="A32" s="303" t="s">
        <v>12</v>
      </c>
      <c r="B32" s="210"/>
      <c r="C32" s="304">
        <v>42.33676290405478</v>
      </c>
      <c r="D32" s="133"/>
      <c r="E32" s="304">
        <v>36.326913039156452</v>
      </c>
      <c r="F32" s="133"/>
      <c r="G32" s="133">
        <v>16.543794564708449</v>
      </c>
      <c r="H32" s="298"/>
      <c r="I32" s="304">
        <v>40.175687540830808</v>
      </c>
      <c r="J32" s="133"/>
      <c r="K32" s="304">
        <v>35.497707767262106</v>
      </c>
      <c r="L32" s="133"/>
      <c r="M32" s="133">
        <v>13.178258732196181</v>
      </c>
    </row>
    <row r="33" spans="1:13" ht="11.15" customHeight="1" x14ac:dyDescent="0.25">
      <c r="E33" s="458"/>
      <c r="K33" s="458"/>
    </row>
    <row r="34" spans="1:13" ht="11.15" customHeight="1" x14ac:dyDescent="0.25">
      <c r="A34" s="506" t="s">
        <v>116</v>
      </c>
      <c r="B34" s="506"/>
      <c r="C34" s="506"/>
      <c r="D34" s="506"/>
      <c r="E34" s="506"/>
      <c r="F34" s="506"/>
      <c r="G34" s="506"/>
      <c r="H34" s="506"/>
      <c r="I34" s="506"/>
      <c r="J34" s="506"/>
      <c r="K34" s="506"/>
      <c r="L34" s="506"/>
      <c r="M34" s="506"/>
    </row>
    <row r="35" spans="1:13" ht="10.5" customHeight="1" x14ac:dyDescent="0.25">
      <c r="A35" s="506" t="s">
        <v>145</v>
      </c>
      <c r="B35" s="506"/>
      <c r="C35" s="506"/>
      <c r="D35" s="506"/>
      <c r="E35" s="506"/>
      <c r="F35" s="506"/>
      <c r="G35" s="506"/>
      <c r="H35" s="506"/>
      <c r="I35" s="506"/>
      <c r="J35" s="506"/>
      <c r="K35" s="506"/>
      <c r="L35" s="506"/>
      <c r="M35" s="506"/>
    </row>
    <row r="38" spans="1:13" x14ac:dyDescent="0.25">
      <c r="A38" s="160"/>
    </row>
  </sheetData>
  <mergeCells count="7">
    <mergeCell ref="A35:M35"/>
    <mergeCell ref="A1:M1"/>
    <mergeCell ref="A2:M2"/>
    <mergeCell ref="A3:M3"/>
    <mergeCell ref="C5:G5"/>
    <mergeCell ref="I5:M5"/>
    <mergeCell ref="A34:M34"/>
  </mergeCells>
  <pageMargins left="0.19685039370078741" right="0.31496062992125984" top="0.78740157480314965" bottom="0.23622047244094491" header="0" footer="0"/>
  <pageSetup scale="82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27650" r:id="rId5">
          <objectPr defaultSize="0" autoPict="0" r:id="rId6">
            <anchor moveWithCells="1" sizeWithCells="1">
              <from>
                <xdr:col>4</xdr:col>
                <xdr:colOff>0</xdr:colOff>
                <xdr:row>34</xdr:row>
                <xdr:rowOff>0</xdr:rowOff>
              </from>
              <to>
                <xdr:col>4</xdr:col>
                <xdr:colOff>0</xdr:colOff>
                <xdr:row>34</xdr:row>
                <xdr:rowOff>50800</xdr:rowOff>
              </to>
            </anchor>
          </objectPr>
        </oleObject>
      </mc:Choice>
      <mc:Fallback>
        <oleObject progId="Word.Picture.8" shapeId="27650" r:id="rId5"/>
      </mc:Fallback>
    </mc:AlternateContent>
    <mc:AlternateContent xmlns:mc="http://schemas.openxmlformats.org/markup-compatibility/2006">
      <mc:Choice Requires="x14">
        <oleObject progId="Word.Picture.8" shapeId="27651" r:id="rId7">
          <objectPr defaultSize="0" autoPict="0" r:id="rId6">
            <anchor moveWithCells="1" sizeWithCells="1">
              <from>
                <xdr:col>4</xdr:col>
                <xdr:colOff>0</xdr:colOff>
                <xdr:row>33</xdr:row>
                <xdr:rowOff>0</xdr:rowOff>
              </from>
              <to>
                <xdr:col>4</xdr:col>
                <xdr:colOff>0</xdr:colOff>
                <xdr:row>33</xdr:row>
                <xdr:rowOff>50800</xdr:rowOff>
              </to>
            </anchor>
          </objectPr>
        </oleObject>
      </mc:Choice>
      <mc:Fallback>
        <oleObject progId="Word.Picture.8" shapeId="27651" r:id="rId7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38"/>
  <sheetViews>
    <sheetView showGridLines="0" zoomScaleNormal="100" zoomScaleSheetLayoutView="140" workbookViewId="0">
      <selection activeCell="A35" sqref="A1:N35"/>
    </sheetView>
  </sheetViews>
  <sheetFormatPr defaultColWidth="9.81640625" defaultRowHeight="10.5" x14ac:dyDescent="0.25"/>
  <cols>
    <col min="1" max="1" width="42.7265625" style="166" customWidth="1"/>
    <col min="2" max="2" width="2.7265625" style="166" customWidth="1"/>
    <col min="3" max="7" width="7.7265625" style="166" customWidth="1"/>
    <col min="8" max="8" width="2.7265625" style="363" customWidth="1"/>
    <col min="9" max="14" width="7.7265625" style="166" customWidth="1"/>
    <col min="15" max="16384" width="9.81640625" style="166"/>
  </cols>
  <sheetData>
    <row r="1" spans="1:15" ht="11.15" customHeight="1" x14ac:dyDescent="0.25">
      <c r="A1" s="495" t="s">
        <v>117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</row>
    <row r="2" spans="1:15" ht="11.15" customHeight="1" x14ac:dyDescent="0.25">
      <c r="A2" s="496" t="s">
        <v>105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</row>
    <row r="3" spans="1:15" ht="11.15" customHeight="1" x14ac:dyDescent="0.25">
      <c r="A3" s="497" t="s">
        <v>6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</row>
    <row r="4" spans="1:15" ht="11.15" customHeight="1" x14ac:dyDescent="0.25">
      <c r="A4" s="306"/>
      <c r="B4" s="306"/>
      <c r="C4" s="306"/>
      <c r="D4" s="306"/>
      <c r="E4" s="306"/>
      <c r="F4" s="306"/>
      <c r="G4" s="306"/>
      <c r="H4" s="305"/>
      <c r="I4" s="307"/>
      <c r="J4" s="308"/>
      <c r="K4" s="308"/>
      <c r="L4" s="308"/>
      <c r="N4" s="306"/>
    </row>
    <row r="5" spans="1:15" ht="15" customHeight="1" x14ac:dyDescent="0.25">
      <c r="A5" s="309"/>
      <c r="B5" s="309"/>
      <c r="C5" s="508" t="s">
        <v>141</v>
      </c>
      <c r="D5" s="508"/>
      <c r="E5" s="508"/>
      <c r="F5" s="508"/>
      <c r="G5" s="508"/>
      <c r="H5" s="310"/>
      <c r="I5" s="508" t="s">
        <v>142</v>
      </c>
      <c r="J5" s="508"/>
      <c r="K5" s="508"/>
      <c r="L5" s="508"/>
      <c r="M5" s="508"/>
      <c r="N5" s="508"/>
    </row>
    <row r="6" spans="1:15" s="313" customFormat="1" ht="15" customHeight="1" x14ac:dyDescent="0.25">
      <c r="A6" s="311"/>
      <c r="B6" s="311"/>
      <c r="C6" s="80">
        <v>2020</v>
      </c>
      <c r="D6" s="80" t="s">
        <v>57</v>
      </c>
      <c r="E6" s="80">
        <v>2019</v>
      </c>
      <c r="F6" s="80" t="s">
        <v>57</v>
      </c>
      <c r="G6" s="80" t="s">
        <v>58</v>
      </c>
      <c r="H6" s="312"/>
      <c r="I6" s="80">
        <v>2020</v>
      </c>
      <c r="J6" s="80" t="s">
        <v>57</v>
      </c>
      <c r="K6" s="80">
        <v>2019</v>
      </c>
      <c r="L6" s="80" t="s">
        <v>57</v>
      </c>
      <c r="M6" s="80" t="s">
        <v>58</v>
      </c>
      <c r="N6" s="80" t="s">
        <v>5</v>
      </c>
    </row>
    <row r="7" spans="1:15" ht="13" customHeight="1" x14ac:dyDescent="0.25">
      <c r="A7" s="82" t="s">
        <v>59</v>
      </c>
      <c r="B7" s="188"/>
      <c r="C7" s="123">
        <v>16932</v>
      </c>
      <c r="D7" s="125">
        <v>100</v>
      </c>
      <c r="E7" s="123">
        <v>15909</v>
      </c>
      <c r="F7" s="125">
        <v>100</v>
      </c>
      <c r="G7" s="125">
        <v>6.4303224589854713</v>
      </c>
      <c r="H7" s="124"/>
      <c r="I7" s="123">
        <v>47852</v>
      </c>
      <c r="J7" s="125">
        <v>100</v>
      </c>
      <c r="K7" s="123">
        <v>43913</v>
      </c>
      <c r="L7" s="125">
        <v>100</v>
      </c>
      <c r="M7" s="125">
        <v>8.9700088811969216</v>
      </c>
      <c r="N7" s="125">
        <v>-1.1082990323077802</v>
      </c>
    </row>
    <row r="8" spans="1:15" ht="13" customHeight="1" x14ac:dyDescent="0.25">
      <c r="A8" s="88" t="s">
        <v>60</v>
      </c>
      <c r="B8" s="188"/>
      <c r="C8" s="314">
        <v>11783</v>
      </c>
      <c r="D8" s="315">
        <v>69.599999999999994</v>
      </c>
      <c r="E8" s="314">
        <v>11233</v>
      </c>
      <c r="F8" s="315">
        <v>70.599999999999994</v>
      </c>
      <c r="G8" s="315">
        <v>4.896287723671322</v>
      </c>
      <c r="H8" s="56"/>
      <c r="I8" s="314">
        <v>33630</v>
      </c>
      <c r="J8" s="315">
        <v>70.3</v>
      </c>
      <c r="K8" s="314">
        <v>31035</v>
      </c>
      <c r="L8" s="315">
        <v>70.7</v>
      </c>
      <c r="M8" s="315">
        <v>8.3615273078782018</v>
      </c>
      <c r="N8" s="315"/>
    </row>
    <row r="9" spans="1:15" ht="13" customHeight="1" x14ac:dyDescent="0.25">
      <c r="A9" s="90" t="s">
        <v>61</v>
      </c>
      <c r="B9" s="188"/>
      <c r="C9" s="316">
        <v>5149</v>
      </c>
      <c r="D9" s="317">
        <v>30.4</v>
      </c>
      <c r="E9" s="316">
        <v>4676</v>
      </c>
      <c r="F9" s="317">
        <v>29.4</v>
      </c>
      <c r="G9" s="317">
        <v>10.115483319076123</v>
      </c>
      <c r="H9" s="56"/>
      <c r="I9" s="316">
        <v>14222</v>
      </c>
      <c r="J9" s="317">
        <v>29.7</v>
      </c>
      <c r="K9" s="316">
        <v>12878</v>
      </c>
      <c r="L9" s="317">
        <v>29.3</v>
      </c>
      <c r="M9" s="317">
        <v>10.436403168193809</v>
      </c>
      <c r="N9" s="317"/>
    </row>
    <row r="10" spans="1:15" ht="13" customHeight="1" x14ac:dyDescent="0.25">
      <c r="A10" s="185" t="s">
        <v>62</v>
      </c>
      <c r="B10" s="318"/>
      <c r="C10" s="189">
        <v>798</v>
      </c>
      <c r="D10" s="190">
        <v>4.7</v>
      </c>
      <c r="E10" s="189">
        <v>725</v>
      </c>
      <c r="F10" s="190">
        <v>4.5999999999999996</v>
      </c>
      <c r="G10" s="190">
        <v>10.068965517241368</v>
      </c>
      <c r="H10" s="319"/>
      <c r="I10" s="189">
        <v>2465</v>
      </c>
      <c r="J10" s="190">
        <v>5.2</v>
      </c>
      <c r="K10" s="189">
        <v>1965</v>
      </c>
      <c r="L10" s="190">
        <v>4.5</v>
      </c>
      <c r="M10" s="190">
        <v>25.445292620865146</v>
      </c>
      <c r="N10" s="190"/>
    </row>
    <row r="11" spans="1:15" ht="13" customHeight="1" x14ac:dyDescent="0.25">
      <c r="A11" s="186" t="s">
        <v>63</v>
      </c>
      <c r="B11" s="318"/>
      <c r="C11" s="123">
        <v>3410</v>
      </c>
      <c r="D11" s="125">
        <v>20.099999999999998</v>
      </c>
      <c r="E11" s="123">
        <v>3253</v>
      </c>
      <c r="F11" s="125">
        <v>20.399999999999995</v>
      </c>
      <c r="G11" s="125">
        <v>4.826314171533963</v>
      </c>
      <c r="H11" s="56"/>
      <c r="I11" s="123">
        <v>9872</v>
      </c>
      <c r="J11" s="125">
        <v>20.5</v>
      </c>
      <c r="K11" s="123">
        <v>9181</v>
      </c>
      <c r="L11" s="125">
        <v>20.900000000000002</v>
      </c>
      <c r="M11" s="125">
        <v>7.5264132447445897</v>
      </c>
      <c r="N11" s="125"/>
    </row>
    <row r="12" spans="1:15" ht="13" customHeight="1" x14ac:dyDescent="0.25">
      <c r="A12" s="88" t="s">
        <v>98</v>
      </c>
      <c r="B12" s="188"/>
      <c r="C12" s="314">
        <v>18</v>
      </c>
      <c r="D12" s="315">
        <v>0.1</v>
      </c>
      <c r="E12" s="314">
        <v>51</v>
      </c>
      <c r="F12" s="315">
        <v>0.3</v>
      </c>
      <c r="G12" s="315">
        <v>-64.705882352941174</v>
      </c>
      <c r="H12" s="56"/>
      <c r="I12" s="314">
        <v>72</v>
      </c>
      <c r="J12" s="315">
        <v>0.2</v>
      </c>
      <c r="K12" s="314">
        <v>105</v>
      </c>
      <c r="L12" s="315">
        <v>0.2</v>
      </c>
      <c r="M12" s="315">
        <v>-31.428571428571427</v>
      </c>
      <c r="N12" s="315"/>
    </row>
    <row r="13" spans="1:15" s="127" customFormat="1" ht="13" customHeight="1" x14ac:dyDescent="0.25">
      <c r="A13" s="103" t="s">
        <v>81</v>
      </c>
      <c r="B13" s="320"/>
      <c r="C13" s="321">
        <v>923</v>
      </c>
      <c r="D13" s="317">
        <v>5.5</v>
      </c>
      <c r="E13" s="321">
        <v>647</v>
      </c>
      <c r="F13" s="317">
        <v>4.0999999999999996</v>
      </c>
      <c r="G13" s="322">
        <v>42.658423493044829</v>
      </c>
      <c r="H13" s="124"/>
      <c r="I13" s="321">
        <v>1813</v>
      </c>
      <c r="J13" s="317">
        <v>3.8</v>
      </c>
      <c r="K13" s="321">
        <v>1627</v>
      </c>
      <c r="L13" s="317">
        <v>3.7</v>
      </c>
      <c r="M13" s="322">
        <v>11.432083589428398</v>
      </c>
      <c r="N13" s="322">
        <v>3.6229063789219529</v>
      </c>
    </row>
    <row r="14" spans="1:15" ht="13" customHeight="1" x14ac:dyDescent="0.25">
      <c r="A14" s="192" t="s">
        <v>82</v>
      </c>
      <c r="C14" s="97">
        <v>744</v>
      </c>
      <c r="D14" s="190">
        <v>4.4000000000000004</v>
      </c>
      <c r="E14" s="189">
        <v>817</v>
      </c>
      <c r="F14" s="190">
        <v>5.0999999999999996</v>
      </c>
      <c r="G14" s="190">
        <v>-8.9351285189718475</v>
      </c>
      <c r="H14" s="323"/>
      <c r="I14" s="97">
        <v>2187</v>
      </c>
      <c r="J14" s="190">
        <v>4.5999999999999996</v>
      </c>
      <c r="K14" s="189">
        <v>2057</v>
      </c>
      <c r="L14" s="190">
        <v>4.7</v>
      </c>
      <c r="M14" s="324">
        <v>6.3198833252309239</v>
      </c>
      <c r="N14" s="190"/>
      <c r="O14" s="429"/>
    </row>
    <row r="15" spans="1:15" ht="13" customHeight="1" x14ac:dyDescent="0.25">
      <c r="A15" s="130" t="s">
        <v>83</v>
      </c>
      <c r="B15" s="188"/>
      <c r="C15" s="457">
        <v>179</v>
      </c>
      <c r="D15" s="325">
        <v>1</v>
      </c>
      <c r="E15" s="457">
        <v>75</v>
      </c>
      <c r="F15" s="325">
        <v>0.5</v>
      </c>
      <c r="G15" s="326">
        <v>138.66666666666669</v>
      </c>
      <c r="H15" s="56"/>
      <c r="I15" s="457">
        <v>454</v>
      </c>
      <c r="J15" s="325">
        <v>0.90000000000000124</v>
      </c>
      <c r="K15" s="457">
        <v>228</v>
      </c>
      <c r="L15" s="325">
        <v>0.5</v>
      </c>
      <c r="M15" s="326">
        <v>99.122807017543863</v>
      </c>
      <c r="N15" s="326"/>
    </row>
    <row r="16" spans="1:15" ht="13" customHeight="1" x14ac:dyDescent="0.25">
      <c r="A16" s="101" t="s">
        <v>99</v>
      </c>
      <c r="B16" s="188"/>
      <c r="C16" s="189">
        <v>1846</v>
      </c>
      <c r="D16" s="190">
        <v>10.9</v>
      </c>
      <c r="E16" s="189">
        <v>1539</v>
      </c>
      <c r="F16" s="190">
        <v>9.6999999999999993</v>
      </c>
      <c r="G16" s="190">
        <v>19.948018193632233</v>
      </c>
      <c r="H16" s="124"/>
      <c r="I16" s="189">
        <v>4454</v>
      </c>
      <c r="J16" s="190">
        <v>9.3000000000000007</v>
      </c>
      <c r="K16" s="189">
        <v>3912</v>
      </c>
      <c r="L16" s="190">
        <v>8.9</v>
      </c>
      <c r="M16" s="324">
        <v>13.854805725971374</v>
      </c>
      <c r="N16" s="190">
        <v>3.4235061701909597</v>
      </c>
    </row>
    <row r="17" spans="1:17" s="331" customFormat="1" ht="13" customHeight="1" thickBot="1" x14ac:dyDescent="0.3">
      <c r="A17" s="193" t="s">
        <v>85</v>
      </c>
      <c r="B17" s="327"/>
      <c r="C17" s="455">
        <v>325</v>
      </c>
      <c r="D17" s="275"/>
      <c r="E17" s="153">
        <v>410.87699299273504</v>
      </c>
      <c r="F17" s="276"/>
      <c r="G17" s="195">
        <v>-20.900900867489913</v>
      </c>
      <c r="H17" s="56"/>
      <c r="I17" s="455">
        <v>1062</v>
      </c>
      <c r="J17" s="328"/>
      <c r="K17" s="153">
        <v>1005.876992992735</v>
      </c>
      <c r="L17" s="329"/>
      <c r="M17" s="330">
        <v>5.5795099597899078</v>
      </c>
      <c r="N17" s="195"/>
    </row>
    <row r="18" spans="1:17" ht="11.15" customHeight="1" x14ac:dyDescent="0.25">
      <c r="A18" s="332"/>
      <c r="B18" s="188"/>
      <c r="C18" s="48"/>
      <c r="D18" s="44"/>
      <c r="E18" s="48"/>
      <c r="F18" s="333"/>
      <c r="G18" s="334"/>
      <c r="H18" s="335"/>
      <c r="I18" s="336"/>
      <c r="J18" s="336"/>
      <c r="K18" s="337"/>
      <c r="L18" s="34"/>
      <c r="M18" s="34"/>
      <c r="N18" s="334"/>
    </row>
    <row r="19" spans="1:17" ht="15" customHeight="1" x14ac:dyDescent="0.25">
      <c r="A19" s="199" t="s">
        <v>118</v>
      </c>
      <c r="B19" s="188"/>
      <c r="C19" s="341"/>
      <c r="D19" s="338"/>
      <c r="E19" s="422"/>
      <c r="F19" s="339"/>
      <c r="G19" s="339"/>
      <c r="H19" s="340"/>
      <c r="I19" s="341"/>
      <c r="J19" s="338"/>
      <c r="K19" s="339"/>
      <c r="L19" s="339"/>
      <c r="M19" s="339"/>
      <c r="N19" s="339"/>
    </row>
    <row r="20" spans="1:17" ht="13" customHeight="1" x14ac:dyDescent="0.25">
      <c r="A20" s="381" t="s">
        <v>119</v>
      </c>
      <c r="B20" s="342"/>
      <c r="C20" s="475"/>
      <c r="D20" s="476"/>
      <c r="E20" s="475"/>
      <c r="F20" s="476"/>
      <c r="G20" s="477"/>
      <c r="H20" s="344"/>
      <c r="I20" s="285">
        <v>3249</v>
      </c>
      <c r="J20" s="343"/>
      <c r="K20" s="285">
        <v>3130</v>
      </c>
      <c r="L20" s="343"/>
      <c r="M20" s="295">
        <v>3.8019169329073454</v>
      </c>
      <c r="N20" s="399"/>
    </row>
    <row r="21" spans="1:17" ht="13" customHeight="1" x14ac:dyDescent="0.25">
      <c r="A21" s="160" t="s">
        <v>108</v>
      </c>
      <c r="B21" s="127"/>
      <c r="C21" s="475"/>
      <c r="D21" s="476"/>
      <c r="E21" s="475"/>
      <c r="F21" s="476"/>
      <c r="G21" s="477"/>
      <c r="H21" s="56"/>
      <c r="I21" s="126">
        <v>1290</v>
      </c>
      <c r="J21" s="56"/>
      <c r="K21" s="126">
        <v>1218</v>
      </c>
      <c r="L21" s="56"/>
      <c r="M21" s="481">
        <v>5.9113300492610765</v>
      </c>
      <c r="N21" s="399"/>
    </row>
    <row r="22" spans="1:17" ht="13" customHeight="1" x14ac:dyDescent="0.25">
      <c r="A22" s="101" t="s">
        <v>124</v>
      </c>
      <c r="B22" s="127"/>
      <c r="C22" s="475"/>
      <c r="D22" s="476"/>
      <c r="E22" s="475"/>
      <c r="F22" s="476"/>
      <c r="G22" s="477"/>
      <c r="H22" s="344"/>
      <c r="I22" s="462">
        <v>1959</v>
      </c>
      <c r="J22" s="482"/>
      <c r="K22" s="462">
        <v>1912</v>
      </c>
      <c r="L22" s="482"/>
      <c r="M22" s="295">
        <v>2.4581589958158956</v>
      </c>
      <c r="N22" s="399"/>
    </row>
    <row r="23" spans="1:17" ht="13" customHeight="1" x14ac:dyDescent="0.25">
      <c r="A23" s="473"/>
      <c r="B23" s="474"/>
      <c r="C23" s="475"/>
      <c r="D23" s="476"/>
      <c r="E23" s="475"/>
      <c r="F23" s="476"/>
      <c r="G23" s="477"/>
      <c r="H23" s="478"/>
      <c r="I23" s="479"/>
      <c r="J23" s="480"/>
      <c r="K23" s="479"/>
      <c r="L23" s="480"/>
      <c r="M23" s="472"/>
      <c r="N23" s="399"/>
    </row>
    <row r="24" spans="1:17" ht="13" customHeight="1" x14ac:dyDescent="0.25">
      <c r="A24" s="353" t="s">
        <v>138</v>
      </c>
      <c r="B24" s="346"/>
      <c r="C24" s="347"/>
      <c r="D24" s="348"/>
      <c r="E24" s="347"/>
      <c r="F24" s="348"/>
      <c r="G24" s="349"/>
      <c r="H24" s="56"/>
      <c r="I24" s="347"/>
      <c r="J24" s="348"/>
      <c r="K24" s="347"/>
      <c r="L24" s="348"/>
      <c r="M24" s="349"/>
      <c r="N24" s="349"/>
    </row>
    <row r="25" spans="1:17" ht="13" customHeight="1" x14ac:dyDescent="0.25">
      <c r="A25" s="293" t="s">
        <v>110</v>
      </c>
      <c r="B25" s="346"/>
      <c r="C25" s="285">
        <v>60</v>
      </c>
      <c r="D25" s="350"/>
      <c r="E25" s="285">
        <v>69</v>
      </c>
      <c r="F25" s="350"/>
      <c r="G25" s="295">
        <v>-13.043478260869568</v>
      </c>
      <c r="H25" s="56"/>
      <c r="I25" s="351"/>
      <c r="J25" s="348"/>
      <c r="K25" s="351"/>
      <c r="L25" s="348"/>
      <c r="M25" s="349"/>
      <c r="N25" s="399"/>
    </row>
    <row r="26" spans="1:17" ht="12.75" customHeight="1" x14ac:dyDescent="0.25">
      <c r="A26" s="486" t="s">
        <v>111</v>
      </c>
      <c r="B26" s="346"/>
      <c r="C26" s="297">
        <v>88</v>
      </c>
      <c r="D26" s="348"/>
      <c r="E26" s="297">
        <v>769</v>
      </c>
      <c r="F26" s="348"/>
      <c r="G26" s="124">
        <v>-88.556566970091026</v>
      </c>
      <c r="H26" s="56"/>
      <c r="I26" s="351"/>
      <c r="J26" s="348"/>
      <c r="K26" s="351"/>
      <c r="L26" s="348"/>
      <c r="M26" s="349"/>
      <c r="N26" s="124"/>
    </row>
    <row r="27" spans="1:17" x14ac:dyDescent="0.25">
      <c r="A27" s="293" t="s">
        <v>112</v>
      </c>
      <c r="B27" s="346"/>
      <c r="C27" s="285">
        <v>119</v>
      </c>
      <c r="D27" s="350"/>
      <c r="E27" s="285">
        <v>827</v>
      </c>
      <c r="F27" s="350"/>
      <c r="G27" s="295">
        <v>-85.610640870616677</v>
      </c>
      <c r="H27" s="56"/>
      <c r="I27" s="126"/>
      <c r="J27" s="56"/>
      <c r="K27" s="126"/>
      <c r="L27" s="483"/>
      <c r="M27" s="344"/>
      <c r="N27" s="124"/>
    </row>
    <row r="28" spans="1:17" x14ac:dyDescent="0.25">
      <c r="A28" s="345"/>
      <c r="B28" s="127"/>
      <c r="C28" s="352"/>
      <c r="D28" s="340"/>
      <c r="E28" s="352"/>
      <c r="F28" s="340"/>
      <c r="G28" s="124"/>
      <c r="H28" s="124"/>
      <c r="I28" s="126"/>
      <c r="J28" s="340"/>
      <c r="K28" s="126"/>
      <c r="L28" s="483"/>
      <c r="M28" s="124"/>
      <c r="N28" s="124"/>
    </row>
    <row r="29" spans="1:17" ht="13" customHeight="1" x14ac:dyDescent="0.25">
      <c r="A29" s="353" t="s">
        <v>120</v>
      </c>
      <c r="B29" s="127"/>
      <c r="C29" s="354"/>
      <c r="D29" s="340"/>
      <c r="E29" s="354"/>
      <c r="F29" s="340"/>
      <c r="G29" s="56"/>
      <c r="H29" s="56"/>
      <c r="I29" s="56"/>
      <c r="J29" s="340"/>
      <c r="K29" s="56"/>
      <c r="L29" s="340"/>
      <c r="M29" s="56"/>
      <c r="N29" s="56"/>
    </row>
    <row r="30" spans="1:17" ht="13" customHeight="1" thickBot="1" x14ac:dyDescent="0.3">
      <c r="A30" s="355" t="s">
        <v>121</v>
      </c>
      <c r="B30" s="356"/>
      <c r="C30" s="357">
        <v>1418.7702944693262</v>
      </c>
      <c r="D30" s="358"/>
      <c r="E30" s="357">
        <v>1319.72429660014</v>
      </c>
      <c r="F30" s="358"/>
      <c r="G30" s="133">
        <v>7.5050522388916852</v>
      </c>
      <c r="H30" s="56"/>
      <c r="I30" s="357">
        <v>1321.9106610307254</v>
      </c>
      <c r="J30" s="358"/>
      <c r="K30" s="357">
        <v>1364.0833864418637</v>
      </c>
      <c r="L30" s="358"/>
      <c r="M30" s="133">
        <v>-3.0916530345804993</v>
      </c>
      <c r="N30" s="56"/>
    </row>
    <row r="31" spans="1:17" s="362" customFormat="1" ht="11.15" customHeight="1" x14ac:dyDescent="0.25">
      <c r="A31" s="359"/>
      <c r="B31" s="359"/>
      <c r="C31" s="360"/>
      <c r="D31" s="360"/>
      <c r="E31" s="360"/>
      <c r="F31" s="360"/>
      <c r="G31" s="359"/>
      <c r="H31" s="359"/>
      <c r="I31" s="361"/>
      <c r="J31" s="361"/>
      <c r="K31" s="361"/>
      <c r="L31" s="361"/>
      <c r="M31" s="361"/>
      <c r="N31" s="56"/>
    </row>
    <row r="32" spans="1:17" s="362" customFormat="1" ht="11.15" customHeight="1" x14ac:dyDescent="0.25">
      <c r="A32" s="503" t="s">
        <v>134</v>
      </c>
      <c r="B32" s="503"/>
      <c r="C32" s="503"/>
      <c r="D32" s="503"/>
      <c r="E32" s="503"/>
      <c r="F32" s="503"/>
      <c r="G32" s="503"/>
      <c r="H32" s="503"/>
      <c r="I32" s="503"/>
      <c r="J32" s="503"/>
      <c r="K32" s="503"/>
      <c r="L32" s="503"/>
      <c r="M32" s="492"/>
      <c r="N32" s="492"/>
      <c r="O32" s="492"/>
      <c r="P32" s="492"/>
      <c r="Q32" s="492"/>
    </row>
    <row r="33" spans="1:16" ht="11.15" customHeight="1" x14ac:dyDescent="0.25">
      <c r="A33" s="492" t="s">
        <v>122</v>
      </c>
      <c r="B33" s="492"/>
      <c r="C33" s="492"/>
      <c r="D33" s="492"/>
      <c r="E33" s="492"/>
      <c r="F33" s="492"/>
      <c r="G33" s="492"/>
      <c r="H33" s="492"/>
      <c r="I33" s="492"/>
      <c r="J33" s="492"/>
      <c r="K33" s="492"/>
      <c r="L33" s="492"/>
      <c r="M33" s="492"/>
      <c r="N33" s="492"/>
      <c r="O33" s="492"/>
      <c r="P33" s="492"/>
    </row>
    <row r="34" spans="1:16" ht="11.15" customHeight="1" x14ac:dyDescent="0.25">
      <c r="A34" s="507" t="s">
        <v>123</v>
      </c>
      <c r="B34" s="507"/>
      <c r="C34" s="507"/>
      <c r="D34" s="507"/>
      <c r="E34" s="507"/>
      <c r="F34" s="507"/>
      <c r="G34" s="507"/>
      <c r="H34" s="507"/>
      <c r="I34" s="507"/>
      <c r="J34" s="507"/>
      <c r="K34" s="507"/>
      <c r="L34" s="507"/>
      <c r="M34" s="507"/>
      <c r="N34" s="493"/>
      <c r="O34" s="493"/>
      <c r="P34" s="493"/>
    </row>
    <row r="35" spans="1:16" ht="10.5" customHeight="1" x14ac:dyDescent="0.25">
      <c r="A35" s="507" t="s">
        <v>156</v>
      </c>
      <c r="B35" s="507"/>
      <c r="C35" s="507"/>
      <c r="D35" s="507"/>
      <c r="E35" s="507"/>
      <c r="F35" s="507"/>
      <c r="G35" s="507"/>
      <c r="H35" s="507"/>
      <c r="I35" s="507"/>
      <c r="J35" s="507"/>
      <c r="K35" s="507"/>
      <c r="L35" s="507"/>
      <c r="M35" s="507"/>
      <c r="N35" s="493"/>
      <c r="O35" s="493"/>
      <c r="P35" s="493"/>
    </row>
    <row r="36" spans="1:16" ht="10.5" customHeight="1" x14ac:dyDescent="0.25">
      <c r="H36" s="127"/>
    </row>
    <row r="38" spans="1:16" x14ac:dyDescent="0.25">
      <c r="A38" s="160"/>
    </row>
  </sheetData>
  <mergeCells count="8">
    <mergeCell ref="A1:N1"/>
    <mergeCell ref="I5:N5"/>
    <mergeCell ref="C5:G5"/>
    <mergeCell ref="A32:L32"/>
    <mergeCell ref="A34:M34"/>
    <mergeCell ref="A35:M35"/>
    <mergeCell ref="A3:N3"/>
    <mergeCell ref="A2:N2"/>
  </mergeCells>
  <pageMargins left="0.19685039370078741" right="0.31496062992125984" top="0.78740157480314965" bottom="0.23622047244094491" header="0" footer="0"/>
  <pageSetup scale="73" orientation="portrait" r:id="rId1"/>
  <headerFooter alignWithMargins="0"/>
  <customProperties>
    <customPr name="SheetOp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4"/>
  <sheetViews>
    <sheetView showGridLines="0" zoomScaleNormal="100" zoomScaleSheetLayoutView="130" workbookViewId="0">
      <selection activeCell="A33" sqref="A1:M33"/>
    </sheetView>
  </sheetViews>
  <sheetFormatPr defaultColWidth="9.81640625" defaultRowHeight="10.5" x14ac:dyDescent="0.25"/>
  <cols>
    <col min="1" max="1" width="42.7265625" style="46" customWidth="1"/>
    <col min="2" max="2" width="2.7265625" style="67" customWidth="1"/>
    <col min="3" max="7" width="7.7265625" style="369" customWidth="1"/>
    <col min="8" max="8" width="2.7265625" style="398" customWidth="1"/>
    <col min="9" max="13" width="7.7265625" style="369" customWidth="1"/>
    <col min="14" max="16384" width="9.81640625" style="67"/>
  </cols>
  <sheetData>
    <row r="1" spans="1:14" ht="11" customHeight="1" x14ac:dyDescent="0.25">
      <c r="A1" s="495" t="s">
        <v>125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</row>
    <row r="2" spans="1:14" ht="11.15" customHeight="1" x14ac:dyDescent="0.25">
      <c r="A2" s="496" t="s">
        <v>105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</row>
    <row r="3" spans="1:14" ht="11.15" customHeight="1" x14ac:dyDescent="0.25">
      <c r="A3" s="497" t="s">
        <v>6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</row>
    <row r="4" spans="1:14" ht="11.15" customHeight="1" x14ac:dyDescent="0.25">
      <c r="A4" s="270"/>
      <c r="B4" s="173"/>
      <c r="C4" s="365"/>
      <c r="D4" s="365"/>
      <c r="E4" s="366"/>
      <c r="F4" s="365"/>
      <c r="G4" s="365"/>
      <c r="H4" s="367"/>
      <c r="I4" s="365"/>
      <c r="J4" s="368"/>
    </row>
    <row r="5" spans="1:14" ht="15" customHeight="1" x14ac:dyDescent="0.25">
      <c r="A5" s="75"/>
      <c r="B5" s="175"/>
      <c r="C5" s="510" t="s">
        <v>141</v>
      </c>
      <c r="D5" s="510"/>
      <c r="E5" s="510"/>
      <c r="F5" s="510"/>
      <c r="G5" s="510"/>
      <c r="H5" s="370"/>
      <c r="I5" s="510" t="s">
        <v>144</v>
      </c>
      <c r="J5" s="510"/>
      <c r="K5" s="510"/>
      <c r="L5" s="510"/>
      <c r="M5" s="510"/>
    </row>
    <row r="6" spans="1:14" s="179" customFormat="1" ht="15" customHeight="1" x14ac:dyDescent="0.25">
      <c r="A6" s="273"/>
      <c r="B6" s="371"/>
      <c r="C6" s="80">
        <v>2020</v>
      </c>
      <c r="D6" s="80" t="s">
        <v>57</v>
      </c>
      <c r="E6" s="80">
        <v>2019</v>
      </c>
      <c r="F6" s="80" t="s">
        <v>57</v>
      </c>
      <c r="G6" s="80" t="s">
        <v>58</v>
      </c>
      <c r="H6" s="80"/>
      <c r="I6" s="80">
        <v>2020</v>
      </c>
      <c r="J6" s="80" t="s">
        <v>57</v>
      </c>
      <c r="K6" s="80">
        <v>2019</v>
      </c>
      <c r="L6" s="80" t="s">
        <v>57</v>
      </c>
      <c r="M6" s="80" t="s">
        <v>58</v>
      </c>
    </row>
    <row r="7" spans="1:14" ht="13" customHeight="1" x14ac:dyDescent="0.25">
      <c r="A7" s="82" t="s">
        <v>59</v>
      </c>
      <c r="B7" s="372"/>
      <c r="C7" s="84">
        <v>8568.1509999999998</v>
      </c>
      <c r="D7" s="85">
        <v>100</v>
      </c>
      <c r="E7" s="84">
        <v>12347.87</v>
      </c>
      <c r="F7" s="85">
        <v>100</v>
      </c>
      <c r="G7" s="85">
        <v>-30.610291491568997</v>
      </c>
      <c r="H7" s="100"/>
      <c r="I7" s="84">
        <v>25807.575000000001</v>
      </c>
      <c r="J7" s="85">
        <v>100</v>
      </c>
      <c r="K7" s="84">
        <v>35616.118999999999</v>
      </c>
      <c r="L7" s="85">
        <v>100</v>
      </c>
      <c r="M7" s="85">
        <v>-27.539620473527727</v>
      </c>
    </row>
    <row r="8" spans="1:14" ht="13" customHeight="1" x14ac:dyDescent="0.25">
      <c r="A8" s="88" t="s">
        <v>60</v>
      </c>
      <c r="B8" s="372"/>
      <c r="C8" s="28">
        <v>7401.1509999999998</v>
      </c>
      <c r="D8" s="89">
        <v>86.4</v>
      </c>
      <c r="E8" s="28">
        <v>11109.87</v>
      </c>
      <c r="F8" s="89">
        <v>90</v>
      </c>
      <c r="G8" s="89">
        <v>-33.382199791716737</v>
      </c>
      <c r="H8" s="74"/>
      <c r="I8" s="28">
        <v>22638.575000000001</v>
      </c>
      <c r="J8" s="89">
        <v>87.7</v>
      </c>
      <c r="K8" s="28">
        <v>32054.118999999999</v>
      </c>
      <c r="L8" s="89">
        <v>90</v>
      </c>
      <c r="M8" s="89">
        <v>-29.373897314101814</v>
      </c>
    </row>
    <row r="9" spans="1:14" ht="13" customHeight="1" x14ac:dyDescent="0.25">
      <c r="A9" s="90" t="s">
        <v>61</v>
      </c>
      <c r="B9" s="372"/>
      <c r="C9" s="91">
        <v>1167</v>
      </c>
      <c r="D9" s="92">
        <v>13.6</v>
      </c>
      <c r="E9" s="91">
        <v>1238</v>
      </c>
      <c r="F9" s="92">
        <v>10</v>
      </c>
      <c r="G9" s="92">
        <v>-5.7350565428109901</v>
      </c>
      <c r="H9" s="74"/>
      <c r="I9" s="91">
        <v>3169</v>
      </c>
      <c r="J9" s="92">
        <v>12.3</v>
      </c>
      <c r="K9" s="91">
        <v>3562</v>
      </c>
      <c r="L9" s="92">
        <v>10</v>
      </c>
      <c r="M9" s="92">
        <v>-11.033127456485126</v>
      </c>
    </row>
    <row r="10" spans="1:14" ht="13" customHeight="1" x14ac:dyDescent="0.25">
      <c r="A10" s="185" t="s">
        <v>62</v>
      </c>
      <c r="B10" s="373"/>
      <c r="C10" s="97">
        <v>71</v>
      </c>
      <c r="D10" s="98">
        <v>0.8</v>
      </c>
      <c r="E10" s="97">
        <v>60</v>
      </c>
      <c r="F10" s="98">
        <v>0.5</v>
      </c>
      <c r="G10" s="98">
        <v>18.333333333333336</v>
      </c>
      <c r="H10" s="374"/>
      <c r="I10" s="97">
        <v>178</v>
      </c>
      <c r="J10" s="98">
        <v>0.7</v>
      </c>
      <c r="K10" s="97">
        <v>151</v>
      </c>
      <c r="L10" s="98">
        <v>0.4</v>
      </c>
      <c r="M10" s="98">
        <v>17.880794701986758</v>
      </c>
    </row>
    <row r="11" spans="1:14" ht="13" customHeight="1" x14ac:dyDescent="0.25">
      <c r="A11" s="186" t="s">
        <v>63</v>
      </c>
      <c r="B11" s="373"/>
      <c r="C11" s="84">
        <v>780</v>
      </c>
      <c r="D11" s="85">
        <v>9.0999999999999979</v>
      </c>
      <c r="E11" s="84">
        <v>848</v>
      </c>
      <c r="F11" s="85">
        <v>6.8</v>
      </c>
      <c r="G11" s="85">
        <v>-8.0188679245283048</v>
      </c>
      <c r="H11" s="74"/>
      <c r="I11" s="84">
        <v>2383</v>
      </c>
      <c r="J11" s="85">
        <v>9.3000000000000007</v>
      </c>
      <c r="K11" s="84">
        <v>2420</v>
      </c>
      <c r="L11" s="85">
        <v>6.8</v>
      </c>
      <c r="M11" s="85">
        <v>-1.528925619834709</v>
      </c>
    </row>
    <row r="12" spans="1:14" ht="13" customHeight="1" x14ac:dyDescent="0.25">
      <c r="A12" s="88" t="s">
        <v>98</v>
      </c>
      <c r="B12" s="372"/>
      <c r="C12" s="28">
        <v>0</v>
      </c>
      <c r="D12" s="89">
        <v>0</v>
      </c>
      <c r="E12" s="28">
        <v>-1</v>
      </c>
      <c r="F12" s="89">
        <v>0</v>
      </c>
      <c r="G12" s="89">
        <v>-100</v>
      </c>
      <c r="H12" s="74"/>
      <c r="I12" s="28">
        <v>6</v>
      </c>
      <c r="J12" s="89">
        <v>0</v>
      </c>
      <c r="K12" s="28">
        <v>69</v>
      </c>
      <c r="L12" s="89">
        <v>0.2</v>
      </c>
      <c r="M12" s="89">
        <v>-91.304347826086968</v>
      </c>
    </row>
    <row r="13" spans="1:14" s="105" customFormat="1" ht="13" customHeight="1" x14ac:dyDescent="0.25">
      <c r="A13" s="103" t="s">
        <v>81</v>
      </c>
      <c r="B13" s="375"/>
      <c r="C13" s="184">
        <v>316</v>
      </c>
      <c r="D13" s="92">
        <v>3.7</v>
      </c>
      <c r="E13" s="184">
        <v>331</v>
      </c>
      <c r="F13" s="92">
        <v>2.7</v>
      </c>
      <c r="G13" s="92">
        <v>-4.5317220543806602</v>
      </c>
      <c r="H13" s="100"/>
      <c r="I13" s="184">
        <v>602</v>
      </c>
      <c r="J13" s="92">
        <v>2.2999999999999998</v>
      </c>
      <c r="K13" s="184">
        <v>922</v>
      </c>
      <c r="L13" s="92">
        <v>2.6</v>
      </c>
      <c r="M13" s="92">
        <v>-34.707158351409987</v>
      </c>
    </row>
    <row r="14" spans="1:14" ht="13" customHeight="1" x14ac:dyDescent="0.25">
      <c r="A14" s="192" t="s">
        <v>82</v>
      </c>
      <c r="B14" s="376"/>
      <c r="C14" s="97">
        <v>219</v>
      </c>
      <c r="D14" s="98">
        <v>2.6</v>
      </c>
      <c r="E14" s="97">
        <v>215</v>
      </c>
      <c r="F14" s="98">
        <v>1.7</v>
      </c>
      <c r="G14" s="98">
        <v>1.8604651162790642</v>
      </c>
      <c r="H14" s="377"/>
      <c r="I14" s="97">
        <v>648</v>
      </c>
      <c r="J14" s="98">
        <v>2.5</v>
      </c>
      <c r="K14" s="97">
        <v>626</v>
      </c>
      <c r="L14" s="98">
        <v>1.8</v>
      </c>
      <c r="M14" s="98">
        <v>3.514376996805102</v>
      </c>
      <c r="N14" s="428"/>
    </row>
    <row r="15" spans="1:14" ht="13" customHeight="1" x14ac:dyDescent="0.25">
      <c r="A15" s="130" t="s">
        <v>83</v>
      </c>
      <c r="B15" s="372"/>
      <c r="C15" s="115">
        <v>5</v>
      </c>
      <c r="D15" s="117">
        <v>0</v>
      </c>
      <c r="E15" s="115">
        <v>5</v>
      </c>
      <c r="F15" s="117">
        <v>9.9999999999999867E-2</v>
      </c>
      <c r="G15" s="117">
        <v>0</v>
      </c>
      <c r="H15" s="74"/>
      <c r="I15" s="115">
        <v>22</v>
      </c>
      <c r="J15" s="117">
        <v>0.10000000000000053</v>
      </c>
      <c r="K15" s="115">
        <v>86</v>
      </c>
      <c r="L15" s="117">
        <v>0.19999999999999951</v>
      </c>
      <c r="M15" s="117">
        <v>-74.418604651162795</v>
      </c>
    </row>
    <row r="16" spans="1:14" ht="13" customHeight="1" x14ac:dyDescent="0.25">
      <c r="A16" s="101" t="s">
        <v>99</v>
      </c>
      <c r="B16" s="372"/>
      <c r="C16" s="97">
        <v>540</v>
      </c>
      <c r="D16" s="98">
        <v>6.3</v>
      </c>
      <c r="E16" s="97">
        <v>551</v>
      </c>
      <c r="F16" s="98">
        <v>4.5</v>
      </c>
      <c r="G16" s="98">
        <v>-1.9963702359346636</v>
      </c>
      <c r="H16" s="100"/>
      <c r="I16" s="97">
        <v>1272</v>
      </c>
      <c r="J16" s="98">
        <v>4.9000000000000004</v>
      </c>
      <c r="K16" s="97">
        <v>1634</v>
      </c>
      <c r="L16" s="98">
        <v>4.5999999999999996</v>
      </c>
      <c r="M16" s="98">
        <v>-22.154222766217867</v>
      </c>
    </row>
    <row r="17" spans="1:13" s="277" customFormat="1" ht="13" customHeight="1" thickBot="1" x14ac:dyDescent="0.3">
      <c r="A17" s="193" t="s">
        <v>85</v>
      </c>
      <c r="B17" s="378"/>
      <c r="C17" s="455">
        <v>124</v>
      </c>
      <c r="D17" s="275"/>
      <c r="E17" s="153">
        <v>183.59092365999996</v>
      </c>
      <c r="F17" s="276"/>
      <c r="G17" s="195">
        <v>-32.458534698784447</v>
      </c>
      <c r="H17" s="158"/>
      <c r="I17" s="455">
        <v>337</v>
      </c>
      <c r="J17" s="275"/>
      <c r="K17" s="153">
        <v>427.99092365999996</v>
      </c>
      <c r="L17" s="276"/>
      <c r="M17" s="156">
        <v>-21.260012451171516</v>
      </c>
    </row>
    <row r="18" spans="1:13" ht="11.15" customHeight="1" x14ac:dyDescent="0.25">
      <c r="A18" s="278"/>
      <c r="B18" s="181"/>
      <c r="C18" s="279"/>
      <c r="D18" s="280"/>
      <c r="E18" s="279"/>
      <c r="F18" s="281"/>
      <c r="G18" s="198"/>
      <c r="H18" s="379"/>
      <c r="I18" s="136"/>
      <c r="J18" s="136"/>
      <c r="K18" s="274"/>
      <c r="L18" s="74"/>
      <c r="M18" s="74"/>
    </row>
    <row r="19" spans="1:13" ht="15" customHeight="1" x14ac:dyDescent="0.25">
      <c r="A19" s="140" t="s">
        <v>126</v>
      </c>
      <c r="B19" s="380"/>
      <c r="C19" s="341"/>
      <c r="D19" s="380"/>
      <c r="E19" s="422"/>
      <c r="F19" s="298"/>
      <c r="G19" s="298"/>
      <c r="H19" s="202"/>
      <c r="I19" s="71"/>
      <c r="J19" s="77"/>
      <c r="K19" s="202"/>
      <c r="L19" s="202"/>
      <c r="M19" s="202"/>
    </row>
    <row r="20" spans="1:13" ht="13" customHeight="1" x14ac:dyDescent="0.25">
      <c r="A20" s="381" t="s">
        <v>127</v>
      </c>
      <c r="B20" s="219"/>
      <c r="C20" s="341"/>
      <c r="D20" s="380"/>
      <c r="E20" s="422"/>
      <c r="F20" s="298"/>
      <c r="G20" s="298"/>
      <c r="H20" s="299"/>
      <c r="I20" s="285">
        <v>551</v>
      </c>
      <c r="J20" s="286"/>
      <c r="K20" s="285">
        <v>541</v>
      </c>
      <c r="L20" s="382"/>
      <c r="M20" s="98">
        <v>1.8484288354898348</v>
      </c>
    </row>
    <row r="21" spans="1:13" ht="13" customHeight="1" x14ac:dyDescent="0.25">
      <c r="A21" s="160" t="s">
        <v>128</v>
      </c>
      <c r="B21" s="211"/>
      <c r="C21" s="27"/>
      <c r="D21" s="158"/>
      <c r="E21" s="27"/>
      <c r="F21" s="158"/>
      <c r="G21" s="383"/>
      <c r="H21" s="158"/>
      <c r="I21" s="27"/>
      <c r="J21" s="158"/>
      <c r="K21" s="27"/>
      <c r="L21" s="158"/>
      <c r="M21" s="100"/>
    </row>
    <row r="22" spans="1:13" ht="13" customHeight="1" x14ac:dyDescent="0.25">
      <c r="A22" s="293" t="s">
        <v>110</v>
      </c>
      <c r="B22" s="211"/>
      <c r="C22" s="285">
        <v>0</v>
      </c>
      <c r="D22" s="165"/>
      <c r="E22" s="285">
        <v>0</v>
      </c>
      <c r="F22" s="165"/>
      <c r="G22" s="190">
        <v>0</v>
      </c>
      <c r="H22" s="158"/>
      <c r="I22" s="102"/>
      <c r="J22" s="158"/>
      <c r="K22" s="102"/>
      <c r="L22" s="158"/>
      <c r="M22" s="100"/>
    </row>
    <row r="23" spans="1:13" ht="12.75" customHeight="1" x14ac:dyDescent="0.25">
      <c r="A23" s="296" t="s">
        <v>111</v>
      </c>
      <c r="B23" s="211"/>
      <c r="C23" s="300">
        <v>6</v>
      </c>
      <c r="D23" s="158"/>
      <c r="E23" s="300">
        <v>2</v>
      </c>
      <c r="F23" s="290"/>
      <c r="G23" s="124" t="s">
        <v>147</v>
      </c>
      <c r="H23" s="158"/>
      <c r="I23" s="158"/>
      <c r="J23" s="158"/>
      <c r="K23" s="158"/>
      <c r="L23" s="158"/>
      <c r="M23" s="158"/>
    </row>
    <row r="24" spans="1:13" x14ac:dyDescent="0.25">
      <c r="A24" s="293" t="s">
        <v>112</v>
      </c>
      <c r="B24" s="211"/>
      <c r="C24" s="285">
        <v>10</v>
      </c>
      <c r="D24" s="165"/>
      <c r="E24" s="285">
        <v>22</v>
      </c>
      <c r="F24" s="165"/>
      <c r="G24" s="190">
        <v>-54.54545454545454</v>
      </c>
      <c r="H24" s="100"/>
      <c r="I24" s="385"/>
      <c r="J24" s="384"/>
      <c r="K24" s="385"/>
      <c r="L24" s="384"/>
      <c r="M24" s="299"/>
    </row>
    <row r="25" spans="1:13" ht="12" x14ac:dyDescent="0.25">
      <c r="A25" s="160"/>
      <c r="B25" s="211"/>
      <c r="C25" s="386"/>
      <c r="D25" s="387"/>
      <c r="E25" s="386"/>
      <c r="F25" s="298"/>
      <c r="G25" s="100"/>
      <c r="H25" s="100"/>
      <c r="I25" s="385"/>
      <c r="J25" s="388"/>
      <c r="K25" s="385"/>
      <c r="L25" s="388"/>
      <c r="M25" s="299"/>
    </row>
    <row r="26" spans="1:13" ht="13" customHeight="1" x14ac:dyDescent="0.25">
      <c r="A26" s="192" t="s">
        <v>129</v>
      </c>
      <c r="B26" s="211"/>
      <c r="C26" s="285">
        <v>509.43883753999978</v>
      </c>
      <c r="D26" s="165"/>
      <c r="E26" s="285">
        <v>693.02499999999998</v>
      </c>
      <c r="F26" s="389"/>
      <c r="G26" s="98">
        <v>-26.490554086793438</v>
      </c>
      <c r="H26" s="100"/>
      <c r="I26" s="285">
        <v>1550.9178375399997</v>
      </c>
      <c r="J26" s="165"/>
      <c r="K26" s="285">
        <v>2007.095</v>
      </c>
      <c r="L26" s="389"/>
      <c r="M26" s="98">
        <v>-22.728229728039796</v>
      </c>
    </row>
    <row r="27" spans="1:13" ht="13" customHeight="1" x14ac:dyDescent="0.25">
      <c r="A27" s="160"/>
      <c r="B27" s="211"/>
      <c r="C27" s="27"/>
      <c r="D27" s="298"/>
      <c r="E27" s="27"/>
      <c r="F27" s="298"/>
      <c r="G27" s="100"/>
      <c r="H27" s="100"/>
      <c r="I27" s="385"/>
      <c r="J27" s="388"/>
      <c r="K27" s="385"/>
      <c r="L27" s="388"/>
      <c r="M27" s="299"/>
    </row>
    <row r="28" spans="1:13" ht="13" customHeight="1" x14ac:dyDescent="0.25">
      <c r="A28" s="301" t="s">
        <v>132</v>
      </c>
      <c r="B28" s="219"/>
      <c r="C28" s="302"/>
      <c r="D28" s="298"/>
      <c r="E28" s="302"/>
      <c r="F28" s="298"/>
      <c r="G28" s="158"/>
      <c r="H28" s="158"/>
      <c r="I28" s="158"/>
      <c r="J28" s="298"/>
      <c r="K28" s="158"/>
      <c r="L28" s="298"/>
      <c r="M28" s="158"/>
    </row>
    <row r="29" spans="1:13" ht="13" customHeight="1" x14ac:dyDescent="0.25">
      <c r="A29" s="95" t="s">
        <v>114</v>
      </c>
      <c r="B29" s="219"/>
      <c r="C29" s="208">
        <v>5188.8447305247919</v>
      </c>
      <c r="D29" s="390"/>
      <c r="E29" s="208">
        <v>7579.6683948573373</v>
      </c>
      <c r="F29" s="389"/>
      <c r="G29" s="98">
        <v>-31.542589197631308</v>
      </c>
      <c r="H29" s="100"/>
      <c r="I29" s="208">
        <v>5215.9481903046326</v>
      </c>
      <c r="J29" s="390"/>
      <c r="K29" s="208">
        <v>7302.533380697083</v>
      </c>
      <c r="L29" s="389"/>
      <c r="M29" s="98">
        <v>-28.57344268919001</v>
      </c>
    </row>
    <row r="30" spans="1:13" ht="13" customHeight="1" x14ac:dyDescent="0.25">
      <c r="A30" s="296" t="s">
        <v>130</v>
      </c>
      <c r="C30" s="205">
        <v>309.49265731361675</v>
      </c>
      <c r="D30" s="387"/>
      <c r="E30" s="205">
        <v>427.00113516943918</v>
      </c>
      <c r="F30" s="298"/>
      <c r="G30" s="100">
        <v>-27.519476689258372</v>
      </c>
      <c r="H30" s="74"/>
      <c r="I30" s="205">
        <v>314.44604909950658</v>
      </c>
      <c r="J30" s="387"/>
      <c r="K30" s="205">
        <v>412.64285410773022</v>
      </c>
      <c r="L30" s="298"/>
      <c r="M30" s="100">
        <v>-23.79704483688624</v>
      </c>
    </row>
    <row r="31" spans="1:13" ht="13" customHeight="1" thickBot="1" x14ac:dyDescent="0.3">
      <c r="A31" s="303" t="s">
        <v>131</v>
      </c>
      <c r="B31" s="391"/>
      <c r="C31" s="304">
        <v>16.765647287285411</v>
      </c>
      <c r="D31" s="392"/>
      <c r="E31" s="304">
        <v>17.750932657004842</v>
      </c>
      <c r="F31" s="393"/>
      <c r="G31" s="133">
        <v>-5.5506118397143478</v>
      </c>
      <c r="H31" s="74"/>
      <c r="I31" s="304">
        <v>16.587736450312477</v>
      </c>
      <c r="J31" s="392"/>
      <c r="K31" s="304">
        <v>17.696982531025686</v>
      </c>
      <c r="L31" s="393"/>
      <c r="M31" s="133">
        <v>-6.2679955679931343</v>
      </c>
    </row>
    <row r="32" spans="1:13" ht="11.15" customHeight="1" x14ac:dyDescent="0.25">
      <c r="A32" s="394"/>
      <c r="B32" s="364"/>
      <c r="C32" s="395"/>
      <c r="D32" s="395"/>
      <c r="E32" s="395"/>
      <c r="F32" s="395"/>
      <c r="G32" s="395"/>
      <c r="H32" s="364"/>
      <c r="I32" s="395"/>
      <c r="J32" s="395"/>
      <c r="K32" s="395"/>
      <c r="L32" s="395"/>
      <c r="M32" s="395"/>
    </row>
    <row r="33" spans="1:13" ht="11.15" customHeight="1" x14ac:dyDescent="0.25">
      <c r="A33" s="509" t="s">
        <v>133</v>
      </c>
      <c r="B33" s="509"/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09"/>
    </row>
    <row r="34" spans="1:13" ht="11.15" customHeight="1" x14ac:dyDescent="0.25">
      <c r="A34" s="67"/>
      <c r="C34" s="67"/>
      <c r="D34" s="67"/>
      <c r="E34" s="67"/>
      <c r="F34" s="67"/>
      <c r="G34" s="67"/>
      <c r="H34" s="396"/>
      <c r="I34" s="397"/>
      <c r="J34" s="397"/>
      <c r="K34" s="397"/>
      <c r="L34" s="397"/>
      <c r="M34" s="397"/>
    </row>
  </sheetData>
  <mergeCells count="6">
    <mergeCell ref="A33:M33"/>
    <mergeCell ref="C5:G5"/>
    <mergeCell ref="I5:M5"/>
    <mergeCell ref="A1:M1"/>
    <mergeCell ref="A2:M2"/>
    <mergeCell ref="A3:M3"/>
  </mergeCells>
  <pageMargins left="0.19685039370078741" right="0.31496062992125984" top="0.78740157480314965" bottom="0.23622047244094491" header="0" footer="0"/>
  <pageSetup scale="8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7"/>
  <sheetViews>
    <sheetView showGridLines="0" topLeftCell="A9" zoomScaleNormal="100" zoomScaleSheetLayoutView="140" workbookViewId="0">
      <selection sqref="A1:M24"/>
    </sheetView>
  </sheetViews>
  <sheetFormatPr defaultColWidth="9.81640625" defaultRowHeight="10.5" x14ac:dyDescent="0.25"/>
  <cols>
    <col min="1" max="1" width="42.7265625" style="67" customWidth="1"/>
    <col min="2" max="2" width="2.7265625" style="67" customWidth="1"/>
    <col min="3" max="7" width="7.7265625" style="67" customWidth="1"/>
    <col min="8" max="8" width="2.7265625" style="67" customWidth="1"/>
    <col min="9" max="13" width="7.7265625" style="67" customWidth="1"/>
    <col min="14" max="16384" width="9.81640625" style="67"/>
  </cols>
  <sheetData>
    <row r="1" spans="1:15" ht="11.15" customHeight="1" x14ac:dyDescent="0.25">
      <c r="A1" s="495" t="s">
        <v>7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</row>
    <row r="2" spans="1:15" ht="11.15" customHeight="1" x14ac:dyDescent="0.25">
      <c r="A2" s="496" t="s">
        <v>105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</row>
    <row r="3" spans="1:15" ht="11.15" customHeight="1" x14ac:dyDescent="0.25">
      <c r="A3" s="497" t="s">
        <v>1</v>
      </c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</row>
    <row r="4" spans="1:15" ht="11.15" customHeight="1" x14ac:dyDescent="0.2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4"/>
      <c r="L4" s="174"/>
      <c r="M4" s="173"/>
    </row>
    <row r="5" spans="1:15" ht="15" customHeight="1" x14ac:dyDescent="0.25">
      <c r="A5" s="175"/>
      <c r="B5" s="175"/>
      <c r="C5" s="502" t="s">
        <v>141</v>
      </c>
      <c r="D5" s="502"/>
      <c r="E5" s="502"/>
      <c r="F5" s="502"/>
      <c r="G5" s="502"/>
      <c r="H5" s="176"/>
      <c r="I5" s="502" t="s">
        <v>144</v>
      </c>
      <c r="J5" s="502"/>
      <c r="K5" s="502"/>
      <c r="L5" s="502"/>
      <c r="M5" s="502"/>
    </row>
    <row r="6" spans="1:15" s="179" customFormat="1" ht="15" customHeight="1" x14ac:dyDescent="0.25">
      <c r="A6" s="177"/>
      <c r="B6" s="177"/>
      <c r="C6" s="80">
        <v>2020</v>
      </c>
      <c r="D6" s="80" t="s">
        <v>57</v>
      </c>
      <c r="E6" s="80">
        <v>2019</v>
      </c>
      <c r="F6" s="80" t="s">
        <v>57</v>
      </c>
      <c r="G6" s="80" t="s">
        <v>58</v>
      </c>
      <c r="H6" s="178"/>
      <c r="I6" s="80">
        <v>2020</v>
      </c>
      <c r="J6" s="80" t="s">
        <v>57</v>
      </c>
      <c r="K6" s="80">
        <v>2019</v>
      </c>
      <c r="L6" s="80" t="s">
        <v>57</v>
      </c>
      <c r="M6" s="80" t="s">
        <v>58</v>
      </c>
    </row>
    <row r="7" spans="1:15" ht="13" customHeight="1" x14ac:dyDescent="0.25">
      <c r="A7" s="82" t="s">
        <v>59</v>
      </c>
      <c r="B7" s="181"/>
      <c r="C7" s="84">
        <v>46734</v>
      </c>
      <c r="D7" s="85">
        <v>100</v>
      </c>
      <c r="E7" s="84">
        <v>48699</v>
      </c>
      <c r="F7" s="85">
        <v>100</v>
      </c>
      <c r="G7" s="85">
        <v>-4.034990451549314</v>
      </c>
      <c r="H7" s="182"/>
      <c r="I7" s="84">
        <v>135015</v>
      </c>
      <c r="J7" s="85">
        <v>100</v>
      </c>
      <c r="K7" s="84">
        <v>142504</v>
      </c>
      <c r="L7" s="85">
        <v>100</v>
      </c>
      <c r="M7" s="85">
        <v>-5.2552910795486412</v>
      </c>
    </row>
    <row r="8" spans="1:15" ht="13" customHeight="1" x14ac:dyDescent="0.25">
      <c r="A8" s="88" t="s">
        <v>60</v>
      </c>
      <c r="B8" s="181"/>
      <c r="C8" s="28">
        <v>25367</v>
      </c>
      <c r="D8" s="89">
        <v>54.3</v>
      </c>
      <c r="E8" s="28">
        <v>27032</v>
      </c>
      <c r="F8" s="89">
        <v>55.5</v>
      </c>
      <c r="G8" s="89">
        <v>-6.1593666765315191</v>
      </c>
      <c r="H8" s="183"/>
      <c r="I8" s="28">
        <v>73927</v>
      </c>
      <c r="J8" s="89">
        <v>54.8</v>
      </c>
      <c r="K8" s="28">
        <v>78030</v>
      </c>
      <c r="L8" s="89">
        <v>54.8</v>
      </c>
      <c r="M8" s="89">
        <v>-5.2582340125592708</v>
      </c>
    </row>
    <row r="9" spans="1:15" ht="13" customHeight="1" x14ac:dyDescent="0.25">
      <c r="A9" s="90" t="s">
        <v>61</v>
      </c>
      <c r="B9" s="181"/>
      <c r="C9" s="184">
        <v>21367</v>
      </c>
      <c r="D9" s="94">
        <v>45.7</v>
      </c>
      <c r="E9" s="184">
        <v>21667</v>
      </c>
      <c r="F9" s="94">
        <v>44.5</v>
      </c>
      <c r="G9" s="94">
        <v>-1.384594083167956</v>
      </c>
      <c r="H9" s="183"/>
      <c r="I9" s="184">
        <v>61088</v>
      </c>
      <c r="J9" s="92">
        <v>45.2</v>
      </c>
      <c r="K9" s="184">
        <v>64473</v>
      </c>
      <c r="L9" s="92">
        <v>45.2</v>
      </c>
      <c r="M9" s="92">
        <v>-5.2502597986754163</v>
      </c>
    </row>
    <row r="10" spans="1:15" ht="13" customHeight="1" x14ac:dyDescent="0.25">
      <c r="A10" s="185" t="s">
        <v>62</v>
      </c>
      <c r="B10" s="180"/>
      <c r="C10" s="97">
        <v>2079</v>
      </c>
      <c r="D10" s="98">
        <v>4.4000000000000004</v>
      </c>
      <c r="E10" s="97">
        <v>2138</v>
      </c>
      <c r="F10" s="98">
        <v>4.4000000000000004</v>
      </c>
      <c r="G10" s="98">
        <v>-2.75958840037418</v>
      </c>
      <c r="H10" s="183"/>
      <c r="I10" s="97">
        <v>5808</v>
      </c>
      <c r="J10" s="98">
        <v>4.3</v>
      </c>
      <c r="K10" s="97">
        <v>6485</v>
      </c>
      <c r="L10" s="98">
        <v>4.5999999999999996</v>
      </c>
      <c r="M10" s="98">
        <v>-10.439475713184276</v>
      </c>
    </row>
    <row r="11" spans="1:15" ht="13" customHeight="1" x14ac:dyDescent="0.25">
      <c r="A11" s="186" t="s">
        <v>63</v>
      </c>
      <c r="B11" s="180"/>
      <c r="C11" s="27">
        <v>12137</v>
      </c>
      <c r="D11" s="100">
        <v>26.000000000000004</v>
      </c>
      <c r="E11" s="27">
        <v>12564</v>
      </c>
      <c r="F11" s="85">
        <v>25.800000000000004</v>
      </c>
      <c r="G11" s="85">
        <v>-3.398599172238137</v>
      </c>
      <c r="H11" s="187"/>
      <c r="I11" s="27">
        <v>36511</v>
      </c>
      <c r="J11" s="85">
        <v>27.000000000000004</v>
      </c>
      <c r="K11" s="84">
        <v>37944</v>
      </c>
      <c r="L11" s="85">
        <v>26.500000000000004</v>
      </c>
      <c r="M11" s="85">
        <v>-3.7766181741513805</v>
      </c>
    </row>
    <row r="12" spans="1:15" ht="13" customHeight="1" x14ac:dyDescent="0.25">
      <c r="A12" s="88" t="s">
        <v>98</v>
      </c>
      <c r="C12" s="28">
        <v>32</v>
      </c>
      <c r="D12" s="89">
        <v>0.1</v>
      </c>
      <c r="E12" s="28">
        <v>-48</v>
      </c>
      <c r="F12" s="89">
        <v>-0.1</v>
      </c>
      <c r="G12" s="89">
        <v>-166.66666666666666</v>
      </c>
      <c r="H12" s="187"/>
      <c r="I12" s="28">
        <v>796</v>
      </c>
      <c r="J12" s="89">
        <v>0.6</v>
      </c>
      <c r="K12" s="28">
        <v>1004</v>
      </c>
      <c r="L12" s="89">
        <v>0.7</v>
      </c>
      <c r="M12" s="89">
        <v>-20.717131474103589</v>
      </c>
    </row>
    <row r="13" spans="1:15" s="105" customFormat="1" ht="13" customHeight="1" x14ac:dyDescent="0.25">
      <c r="A13" s="103" t="s">
        <v>81</v>
      </c>
      <c r="B13" s="191"/>
      <c r="C13" s="91">
        <v>7119</v>
      </c>
      <c r="D13" s="92">
        <v>15.2</v>
      </c>
      <c r="E13" s="91">
        <v>7013</v>
      </c>
      <c r="F13" s="92">
        <v>14.4</v>
      </c>
      <c r="G13" s="92">
        <v>1.5114786824468762</v>
      </c>
      <c r="H13" s="182"/>
      <c r="I13" s="91">
        <v>17973</v>
      </c>
      <c r="J13" s="92">
        <v>13.3</v>
      </c>
      <c r="K13" s="91">
        <v>19041</v>
      </c>
      <c r="L13" s="92">
        <v>13.4</v>
      </c>
      <c r="M13" s="92">
        <v>-5.6089491098156641</v>
      </c>
    </row>
    <row r="14" spans="1:15" ht="13" customHeight="1" x14ac:dyDescent="0.25">
      <c r="A14" s="192" t="s">
        <v>82</v>
      </c>
      <c r="C14" s="97">
        <v>2281</v>
      </c>
      <c r="D14" s="98">
        <v>4.9000000000000004</v>
      </c>
      <c r="E14" s="97">
        <v>2255</v>
      </c>
      <c r="F14" s="98">
        <v>4.5999999999999996</v>
      </c>
      <c r="G14" s="98">
        <v>1.1529933481152943</v>
      </c>
      <c r="H14" s="187"/>
      <c r="I14" s="97">
        <v>6853</v>
      </c>
      <c r="J14" s="98">
        <v>5.0999999999999996</v>
      </c>
      <c r="K14" s="97">
        <v>6699</v>
      </c>
      <c r="L14" s="98">
        <v>4.7</v>
      </c>
      <c r="M14" s="98">
        <v>2.2988505747126409</v>
      </c>
    </row>
    <row r="15" spans="1:15" ht="13" customHeight="1" x14ac:dyDescent="0.25">
      <c r="A15" s="130" t="s">
        <v>83</v>
      </c>
      <c r="B15" s="181"/>
      <c r="C15" s="115">
        <v>674</v>
      </c>
      <c r="D15" s="117">
        <v>1.5000000000000018</v>
      </c>
      <c r="E15" s="115">
        <v>803</v>
      </c>
      <c r="F15" s="117">
        <v>1.6999999999999993</v>
      </c>
      <c r="G15" s="117">
        <v>-16.06475716064757</v>
      </c>
      <c r="H15" s="74"/>
      <c r="I15" s="115">
        <v>2537</v>
      </c>
      <c r="J15" s="117">
        <v>1.9000000000000004</v>
      </c>
      <c r="K15" s="115">
        <v>1987</v>
      </c>
      <c r="L15" s="117">
        <v>1.3999999999999995</v>
      </c>
      <c r="M15" s="117">
        <v>27.679919476597892</v>
      </c>
      <c r="O15" s="460"/>
    </row>
    <row r="16" spans="1:15" ht="13" customHeight="1" x14ac:dyDescent="0.25">
      <c r="A16" s="101" t="s">
        <v>99</v>
      </c>
      <c r="B16" s="181"/>
      <c r="C16" s="97">
        <v>10074.5</v>
      </c>
      <c r="D16" s="98">
        <v>21.6</v>
      </c>
      <c r="E16" s="97">
        <v>10069</v>
      </c>
      <c r="F16" s="98">
        <v>20.7</v>
      </c>
      <c r="G16" s="98">
        <v>5.4623100605821762E-2</v>
      </c>
      <c r="H16" s="182"/>
      <c r="I16" s="97">
        <v>27363</v>
      </c>
      <c r="J16" s="98">
        <v>20.3</v>
      </c>
      <c r="K16" s="97">
        <v>27726</v>
      </c>
      <c r="L16" s="98">
        <v>19.5</v>
      </c>
      <c r="M16" s="98">
        <v>-1.309240424150615</v>
      </c>
    </row>
    <row r="17" spans="1:13" s="491" customFormat="1" ht="13" customHeight="1" thickBot="1" x14ac:dyDescent="0.3">
      <c r="A17" s="193" t="s">
        <v>85</v>
      </c>
      <c r="B17" s="194"/>
      <c r="C17" s="455">
        <v>2397.3435806166958</v>
      </c>
      <c r="D17" s="195"/>
      <c r="E17" s="423">
        <v>2772</v>
      </c>
      <c r="F17" s="156"/>
      <c r="G17" s="156">
        <v>-13.515743844996543</v>
      </c>
      <c r="H17" s="196"/>
      <c r="I17" s="455">
        <v>6261.799478311983</v>
      </c>
      <c r="J17" s="156"/>
      <c r="K17" s="423">
        <v>6681</v>
      </c>
      <c r="L17" s="156"/>
      <c r="M17" s="156">
        <v>-6.2745176124534785</v>
      </c>
    </row>
    <row r="18" spans="1:13" ht="11.15" customHeight="1" x14ac:dyDescent="0.25">
      <c r="A18" s="46"/>
      <c r="C18" s="421"/>
      <c r="D18" s="85"/>
      <c r="E18" s="421"/>
      <c r="F18" s="85"/>
      <c r="G18" s="85"/>
      <c r="H18" s="197"/>
      <c r="I18" s="84"/>
      <c r="J18" s="85"/>
      <c r="K18" s="84"/>
      <c r="L18" s="85"/>
      <c r="M18" s="85"/>
    </row>
    <row r="19" spans="1:13" ht="15" customHeight="1" x14ac:dyDescent="0.25">
      <c r="A19" s="199" t="s">
        <v>100</v>
      </c>
      <c r="B19" s="200"/>
      <c r="C19" s="84"/>
      <c r="D19" s="85"/>
      <c r="E19" s="84"/>
      <c r="F19" s="85"/>
      <c r="G19" s="85"/>
      <c r="H19" s="201"/>
      <c r="I19" s="84"/>
      <c r="J19" s="85"/>
      <c r="K19" s="84"/>
      <c r="L19" s="85"/>
      <c r="M19" s="85"/>
    </row>
    <row r="20" spans="1:13" ht="13" customHeight="1" x14ac:dyDescent="0.25">
      <c r="A20" s="203" t="s">
        <v>101</v>
      </c>
      <c r="B20" s="181"/>
      <c r="C20" s="204"/>
      <c r="D20" s="204"/>
      <c r="E20" s="204"/>
      <c r="F20" s="204"/>
      <c r="G20" s="204"/>
      <c r="H20" s="201"/>
      <c r="I20" s="204"/>
      <c r="J20" s="204"/>
      <c r="K20" s="204"/>
      <c r="L20" s="204"/>
      <c r="M20" s="204"/>
    </row>
    <row r="21" spans="1:13" ht="13" customHeight="1" x14ac:dyDescent="0.25">
      <c r="A21" s="160" t="s">
        <v>102</v>
      </c>
      <c r="B21" s="105"/>
      <c r="C21" s="205">
        <v>498.66</v>
      </c>
      <c r="D21" s="100">
        <v>61.72</v>
      </c>
      <c r="E21" s="205">
        <v>535.71668459116995</v>
      </c>
      <c r="F21" s="100">
        <v>63.61</v>
      </c>
      <c r="G21" s="100">
        <v>-6.9172168157222158</v>
      </c>
      <c r="H21" s="100"/>
      <c r="I21" s="205">
        <v>1496.65</v>
      </c>
      <c r="J21" s="100">
        <v>62.83</v>
      </c>
      <c r="K21" s="205">
        <v>1568.3996677709031</v>
      </c>
      <c r="L21" s="100">
        <v>63.26</v>
      </c>
      <c r="M21" s="100">
        <v>-4.5747056216147719</v>
      </c>
    </row>
    <row r="22" spans="1:13" ht="13" customHeight="1" x14ac:dyDescent="0.25">
      <c r="A22" s="206" t="s">
        <v>103</v>
      </c>
      <c r="B22" s="207"/>
      <c r="C22" s="208">
        <v>101.27</v>
      </c>
      <c r="D22" s="98">
        <v>12.53</v>
      </c>
      <c r="E22" s="208">
        <v>111.19598453630502</v>
      </c>
      <c r="F22" s="98">
        <v>13.2</v>
      </c>
      <c r="G22" s="98">
        <v>-8.9265674274993536</v>
      </c>
      <c r="H22" s="100"/>
      <c r="I22" s="208">
        <v>298</v>
      </c>
      <c r="J22" s="98">
        <v>12.51</v>
      </c>
      <c r="K22" s="208">
        <v>319.97627118306178</v>
      </c>
      <c r="L22" s="98">
        <v>12.91</v>
      </c>
      <c r="M22" s="98">
        <v>-6.8680940314130083</v>
      </c>
    </row>
    <row r="23" spans="1:13" ht="13" customHeight="1" x14ac:dyDescent="0.25">
      <c r="A23" s="209" t="s">
        <v>94</v>
      </c>
      <c r="B23" s="207"/>
      <c r="C23" s="205">
        <v>208</v>
      </c>
      <c r="D23" s="100">
        <v>25.74</v>
      </c>
      <c r="E23" s="205">
        <v>195.21967628700003</v>
      </c>
      <c r="F23" s="100">
        <v>23.18</v>
      </c>
      <c r="G23" s="100">
        <v>6.5466370788419548</v>
      </c>
      <c r="H23" s="100"/>
      <c r="I23" s="205">
        <v>587.5</v>
      </c>
      <c r="J23" s="100">
        <v>24.66</v>
      </c>
      <c r="K23" s="205">
        <v>590.90781351699991</v>
      </c>
      <c r="L23" s="100">
        <v>23.83</v>
      </c>
      <c r="M23" s="100">
        <v>-0.57670814957024863</v>
      </c>
    </row>
    <row r="24" spans="1:13" ht="13" customHeight="1" thickBot="1" x14ac:dyDescent="0.3">
      <c r="A24" s="419" t="s">
        <v>8</v>
      </c>
      <c r="B24" s="210"/>
      <c r="C24" s="304">
        <v>807.93000000000006</v>
      </c>
      <c r="D24" s="133">
        <v>99.99</v>
      </c>
      <c r="E24" s="304">
        <v>842.13234541447491</v>
      </c>
      <c r="F24" s="133">
        <v>99.990000000000009</v>
      </c>
      <c r="G24" s="133">
        <v>-4.0613979026825504</v>
      </c>
      <c r="H24" s="100"/>
      <c r="I24" s="304">
        <v>2382.15</v>
      </c>
      <c r="J24" s="133">
        <v>100</v>
      </c>
      <c r="K24" s="304">
        <v>2479.2837524709648</v>
      </c>
      <c r="L24" s="133">
        <v>100</v>
      </c>
      <c r="M24" s="133">
        <v>-3.9178150695400205</v>
      </c>
    </row>
    <row r="25" spans="1:13" x14ac:dyDescent="0.25">
      <c r="A25" s="105"/>
      <c r="B25" s="211"/>
      <c r="C25" s="205"/>
      <c r="D25" s="212"/>
      <c r="E25" s="205"/>
      <c r="F25" s="212"/>
      <c r="G25" s="100"/>
      <c r="H25" s="100"/>
      <c r="I25" s="213"/>
      <c r="J25" s="214"/>
      <c r="K25" s="213"/>
      <c r="L25" s="214"/>
      <c r="M25" s="85"/>
    </row>
    <row r="26" spans="1:13" ht="11.15" customHeight="1" x14ac:dyDescent="0.25">
      <c r="A26" s="503"/>
      <c r="B26" s="503"/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03"/>
    </row>
    <row r="27" spans="1:13" ht="11.15" customHeight="1" x14ac:dyDescent="0.25">
      <c r="A27" s="216"/>
      <c r="B27" s="105"/>
      <c r="C27" s="217"/>
      <c r="D27" s="218"/>
      <c r="E27" s="217"/>
      <c r="F27" s="219"/>
      <c r="G27" s="219"/>
      <c r="H27" s="219"/>
      <c r="I27" s="162"/>
      <c r="J27" s="181"/>
      <c r="K27" s="215"/>
      <c r="L27" s="215"/>
      <c r="M27" s="181"/>
    </row>
  </sheetData>
  <mergeCells count="6">
    <mergeCell ref="A26:M26"/>
    <mergeCell ref="A1:M1"/>
    <mergeCell ref="A2:M2"/>
    <mergeCell ref="A3:M3"/>
    <mergeCell ref="C5:G5"/>
    <mergeCell ref="I5:M5"/>
  </mergeCells>
  <pageMargins left="0.19685039370078741" right="0.31496062992125984" top="0.78740157480314965" bottom="0.23622047244094491" header="0" footer="0"/>
  <pageSetup scale="82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5122" r:id="rId5">
          <objectPr defaultSize="0" autoPict="0" r:id="rId6">
            <anchor moveWithCells="1" sizeWithCells="1">
              <from>
                <xdr:col>4</xdr:col>
                <xdr:colOff>0</xdr:colOff>
                <xdr:row>25</xdr:row>
                <xdr:rowOff>0</xdr:rowOff>
              </from>
              <to>
                <xdr:col>4</xdr:col>
                <xdr:colOff>0</xdr:colOff>
                <xdr:row>25</xdr:row>
                <xdr:rowOff>50800</xdr:rowOff>
              </to>
            </anchor>
          </objectPr>
        </oleObject>
      </mc:Choice>
      <mc:Fallback>
        <oleObject progId="Word.Picture.8" shapeId="5122" r:id="rId5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46"/>
  <sheetViews>
    <sheetView showGridLines="0" zoomScale="120" zoomScaleNormal="120" zoomScaleSheetLayoutView="150" workbookViewId="0">
      <selection sqref="A1:J14"/>
    </sheetView>
  </sheetViews>
  <sheetFormatPr defaultColWidth="9.81640625" defaultRowHeight="10.5" x14ac:dyDescent="0.25"/>
  <cols>
    <col min="1" max="1" width="25.7265625" style="262" customWidth="1"/>
    <col min="2" max="2" width="1.7265625" style="228" customWidth="1"/>
    <col min="3" max="4" width="11.1796875" style="231" customWidth="1"/>
    <col min="5" max="5" width="1.7265625" style="261" customWidth="1"/>
    <col min="6" max="7" width="11.1796875" style="231" customWidth="1"/>
    <col min="8" max="8" width="1.7265625" style="261" customWidth="1"/>
    <col min="9" max="10" width="11.1796875" style="231" customWidth="1"/>
    <col min="11" max="11" width="11.26953125" style="228" customWidth="1"/>
    <col min="12" max="12" width="13.7265625" style="223" customWidth="1"/>
    <col min="13" max="13" width="17.453125" style="228" customWidth="1"/>
    <col min="14" max="14" width="18" style="228" customWidth="1"/>
    <col min="15" max="15" width="13.1796875" style="228" customWidth="1"/>
    <col min="16" max="17" width="11.26953125" style="228" customWidth="1"/>
    <col min="18" max="18" width="19" style="228" customWidth="1"/>
    <col min="19" max="19" width="13.54296875" style="223" customWidth="1"/>
    <col min="20" max="16384" width="9.81640625" style="223"/>
  </cols>
  <sheetData>
    <row r="1" spans="1:21" ht="11.15" customHeight="1" x14ac:dyDescent="0.25">
      <c r="A1" s="512" t="s">
        <v>0</v>
      </c>
      <c r="B1" s="512"/>
      <c r="C1" s="512"/>
      <c r="D1" s="512"/>
      <c r="E1" s="512"/>
      <c r="F1" s="512"/>
      <c r="G1" s="512"/>
      <c r="H1" s="512"/>
      <c r="I1" s="512"/>
      <c r="J1" s="512"/>
      <c r="K1" s="220"/>
      <c r="L1" s="221"/>
      <c r="M1" s="221"/>
      <c r="N1" s="221"/>
      <c r="O1" s="221"/>
      <c r="P1" s="221"/>
      <c r="Q1" s="222"/>
      <c r="R1" s="223"/>
      <c r="S1" s="224"/>
      <c r="T1" s="224"/>
      <c r="U1" s="224"/>
    </row>
    <row r="2" spans="1:21" ht="11.15" customHeight="1" x14ac:dyDescent="0.25">
      <c r="A2" s="513" t="s">
        <v>88</v>
      </c>
      <c r="B2" s="513"/>
      <c r="C2" s="513"/>
      <c r="D2" s="513"/>
      <c r="E2" s="513"/>
      <c r="F2" s="513"/>
      <c r="G2" s="513"/>
      <c r="H2" s="513"/>
      <c r="I2" s="513"/>
      <c r="J2" s="513"/>
      <c r="K2" s="223"/>
      <c r="L2" s="225"/>
      <c r="M2" s="225"/>
      <c r="N2" s="225"/>
      <c r="O2" s="225"/>
      <c r="P2" s="225"/>
      <c r="Q2" s="220"/>
      <c r="R2" s="221"/>
      <c r="S2" s="226"/>
      <c r="T2" s="226"/>
      <c r="U2" s="226"/>
    </row>
    <row r="3" spans="1:21" ht="11.15" customHeight="1" x14ac:dyDescent="0.25">
      <c r="A3" s="227"/>
      <c r="B3" s="227"/>
      <c r="C3" s="227"/>
      <c r="D3" s="227"/>
      <c r="E3" s="227"/>
      <c r="F3" s="227"/>
      <c r="G3" s="227"/>
      <c r="H3" s="227"/>
      <c r="I3" s="227"/>
      <c r="J3" s="227"/>
    </row>
    <row r="4" spans="1:21" ht="15" customHeight="1" x14ac:dyDescent="0.25">
      <c r="A4" s="229"/>
      <c r="B4" s="229"/>
      <c r="C4" s="514" t="s">
        <v>89</v>
      </c>
      <c r="D4" s="514"/>
      <c r="E4" s="227"/>
      <c r="F4" s="514" t="s">
        <v>90</v>
      </c>
      <c r="G4" s="514"/>
      <c r="H4" s="514"/>
      <c r="I4" s="514"/>
      <c r="J4" s="514"/>
    </row>
    <row r="5" spans="1:21" ht="15" customHeight="1" x14ac:dyDescent="0.25">
      <c r="A5" s="227"/>
      <c r="B5" s="230"/>
      <c r="C5" s="437" t="s">
        <v>146</v>
      </c>
      <c r="D5" s="437" t="s">
        <v>148</v>
      </c>
      <c r="E5" s="232"/>
      <c r="F5" s="515" t="s">
        <v>143</v>
      </c>
      <c r="G5" s="516"/>
      <c r="H5" s="232"/>
      <c r="I5" s="516" t="s">
        <v>91</v>
      </c>
      <c r="J5" s="516"/>
    </row>
    <row r="6" spans="1:21" s="235" customFormat="1" ht="15" customHeight="1" x14ac:dyDescent="0.25">
      <c r="A6" s="233"/>
      <c r="B6" s="234"/>
      <c r="E6" s="236"/>
      <c r="F6" s="237" t="s">
        <v>96</v>
      </c>
      <c r="G6" s="237" t="s">
        <v>97</v>
      </c>
      <c r="H6" s="238"/>
      <c r="I6" s="237" t="s">
        <v>96</v>
      </c>
      <c r="J6" s="237" t="s">
        <v>97</v>
      </c>
      <c r="K6" s="233"/>
      <c r="M6" s="233"/>
      <c r="N6" s="233"/>
      <c r="O6" s="233"/>
      <c r="P6" s="233"/>
      <c r="Q6" s="233"/>
      <c r="R6" s="233"/>
    </row>
    <row r="7" spans="1:21" ht="13" customHeight="1" x14ac:dyDescent="0.25">
      <c r="A7" s="239" t="s">
        <v>93</v>
      </c>
      <c r="B7" s="240"/>
      <c r="C7" s="241">
        <v>1.6079683970934067E-2</v>
      </c>
      <c r="D7" s="241">
        <v>4.3688455993491138E-2</v>
      </c>
      <c r="E7" s="242"/>
      <c r="F7" s="150">
        <v>22.4573</v>
      </c>
      <c r="G7" s="243">
        <f t="shared" ref="G7:G12" si="0">$F$7/F7</f>
        <v>1</v>
      </c>
      <c r="H7" s="244"/>
      <c r="I7" s="150">
        <v>18.845199999999998</v>
      </c>
      <c r="J7" s="243">
        <f t="shared" ref="J7:J12" si="1">$I$7/I7</f>
        <v>1</v>
      </c>
      <c r="K7" s="430"/>
    </row>
    <row r="8" spans="1:21" ht="13" customHeight="1" x14ac:dyDescent="0.25">
      <c r="A8" s="245" t="s">
        <v>9</v>
      </c>
      <c r="B8" s="240"/>
      <c r="C8" s="246">
        <v>-6.4743021729324335E-3</v>
      </c>
      <c r="D8" s="246">
        <v>1.8568732081237105E-2</v>
      </c>
      <c r="E8" s="242"/>
      <c r="F8" s="247">
        <v>3878.94</v>
      </c>
      <c r="G8" s="248">
        <f t="shared" si="0"/>
        <v>5.7895455975085974E-3</v>
      </c>
      <c r="H8" s="244"/>
      <c r="I8" s="247">
        <v>3277.14</v>
      </c>
      <c r="J8" s="248">
        <f t="shared" si="1"/>
        <v>5.7505019620766882E-3</v>
      </c>
      <c r="K8" s="430"/>
    </row>
    <row r="9" spans="1:21" ht="13" customHeight="1" x14ac:dyDescent="0.25">
      <c r="A9" s="249" t="s">
        <v>94</v>
      </c>
      <c r="B9" s="240"/>
      <c r="C9" s="241">
        <v>8.4994823758324234E-3</v>
      </c>
      <c r="D9" s="241">
        <v>2.5582747649170567E-2</v>
      </c>
      <c r="E9" s="242"/>
      <c r="F9" s="150">
        <v>5.6406999999999998</v>
      </c>
      <c r="G9" s="243">
        <f t="shared" si="0"/>
        <v>3.9812966475792013</v>
      </c>
      <c r="H9" s="244"/>
      <c r="I9" s="150">
        <v>4.0307000000000004</v>
      </c>
      <c r="J9" s="243">
        <f t="shared" si="1"/>
        <v>4.675416180812265</v>
      </c>
      <c r="K9" s="430"/>
    </row>
    <row r="10" spans="1:21" ht="13" customHeight="1" x14ac:dyDescent="0.25">
      <c r="A10" s="251" t="s">
        <v>10</v>
      </c>
      <c r="B10" s="250"/>
      <c r="C10" s="246">
        <v>8.2810633621191343E-2</v>
      </c>
      <c r="D10" s="246">
        <v>0.41990368710198367</v>
      </c>
      <c r="E10" s="242"/>
      <c r="F10" s="247">
        <v>76.180000000000007</v>
      </c>
      <c r="G10" s="248">
        <f t="shared" si="0"/>
        <v>0.29479259648201628</v>
      </c>
      <c r="H10" s="244"/>
      <c r="I10" s="247">
        <v>59.89</v>
      </c>
      <c r="J10" s="248">
        <f t="shared" si="1"/>
        <v>0.31466354984137584</v>
      </c>
      <c r="K10" s="430"/>
    </row>
    <row r="11" spans="1:21" ht="13" customHeight="1" x14ac:dyDescent="0.25">
      <c r="A11" s="249" t="s">
        <v>11</v>
      </c>
      <c r="B11" s="250"/>
      <c r="C11" s="241">
        <v>-6.8836571075447939E-4</v>
      </c>
      <c r="D11" s="241">
        <v>2.4331174098496833E-2</v>
      </c>
      <c r="E11" s="242"/>
      <c r="F11" s="150">
        <v>784.46</v>
      </c>
      <c r="G11" s="243">
        <f t="shared" si="0"/>
        <v>2.8627718430512709E-2</v>
      </c>
      <c r="H11" s="244"/>
      <c r="I11" s="150">
        <v>744.62</v>
      </c>
      <c r="J11" s="243">
        <f t="shared" si="1"/>
        <v>2.5308479492895702E-2</v>
      </c>
      <c r="K11" s="430"/>
    </row>
    <row r="12" spans="1:21" ht="13" customHeight="1" thickBot="1" x14ac:dyDescent="0.3">
      <c r="A12" s="485" t="s">
        <v>95</v>
      </c>
      <c r="B12" s="252"/>
      <c r="C12" s="452">
        <v>-7.4906790284395841E-3</v>
      </c>
      <c r="D12" s="452">
        <v>-7.3031771161734538E-3</v>
      </c>
      <c r="E12" s="253"/>
      <c r="F12" s="453">
        <v>0.85853824999999995</v>
      </c>
      <c r="G12" s="454">
        <f t="shared" si="0"/>
        <v>26.157599850676426</v>
      </c>
      <c r="H12" s="254"/>
      <c r="I12" s="453">
        <v>0.89219451000000005</v>
      </c>
      <c r="J12" s="454">
        <f t="shared" si="1"/>
        <v>21.122299889516242</v>
      </c>
      <c r="K12" s="430"/>
    </row>
    <row r="13" spans="1:21" ht="11.15" customHeight="1" x14ac:dyDescent="0.25">
      <c r="A13" s="255"/>
      <c r="B13" s="255"/>
      <c r="C13" s="256"/>
      <c r="D13" s="256"/>
      <c r="E13" s="257"/>
      <c r="F13" s="258"/>
      <c r="G13" s="259"/>
      <c r="H13" s="260"/>
      <c r="I13" s="258"/>
      <c r="J13" s="259"/>
    </row>
    <row r="14" spans="1:21" ht="11.15" customHeight="1" x14ac:dyDescent="0.25">
      <c r="A14" s="511" t="s">
        <v>92</v>
      </c>
      <c r="B14" s="511"/>
      <c r="C14" s="511"/>
      <c r="D14" s="511"/>
      <c r="E14" s="511"/>
      <c r="F14" s="511"/>
      <c r="G14" s="511"/>
      <c r="H14" s="511"/>
      <c r="I14" s="511"/>
      <c r="J14" s="511"/>
    </row>
    <row r="15" spans="1:21" ht="11.15" customHeight="1" x14ac:dyDescent="0.25">
      <c r="A15" s="82"/>
      <c r="B15" s="181"/>
    </row>
    <row r="16" spans="1:21" ht="11.15" customHeight="1" x14ac:dyDescent="0.25"/>
    <row r="17" spans="1:17" ht="11.15" customHeight="1" x14ac:dyDescent="0.25"/>
    <row r="18" spans="1:17" ht="11.15" customHeight="1" x14ac:dyDescent="0.25"/>
    <row r="19" spans="1:17" ht="11.15" customHeight="1" x14ac:dyDescent="0.25"/>
    <row r="20" spans="1:17" ht="11.15" customHeight="1" x14ac:dyDescent="0.25"/>
    <row r="21" spans="1:17" ht="11.15" customHeight="1" x14ac:dyDescent="0.25"/>
    <row r="22" spans="1:17" ht="11.15" customHeight="1" x14ac:dyDescent="0.25"/>
    <row r="23" spans="1:17" ht="11.15" customHeight="1" x14ac:dyDescent="0.25"/>
    <row r="24" spans="1:17" x14ac:dyDescent="0.25">
      <c r="A24" s="263"/>
      <c r="B24" s="264"/>
      <c r="C24" s="265"/>
    </row>
    <row r="27" spans="1:17" x14ac:dyDescent="0.25">
      <c r="A27" s="263"/>
      <c r="B27" s="264"/>
      <c r="C27" s="265"/>
    </row>
    <row r="28" spans="1:17" x14ac:dyDescent="0.25">
      <c r="A28" s="263"/>
      <c r="B28" s="264"/>
      <c r="C28" s="265"/>
    </row>
    <row r="29" spans="1:17" x14ac:dyDescent="0.25">
      <c r="A29" s="263"/>
      <c r="B29" s="264"/>
      <c r="C29" s="265"/>
    </row>
    <row r="30" spans="1:17" x14ac:dyDescent="0.25">
      <c r="A30" s="263"/>
      <c r="B30" s="264"/>
      <c r="C30" s="265"/>
    </row>
    <row r="31" spans="1:17" x14ac:dyDescent="0.25">
      <c r="F31" s="266"/>
      <c r="M31" s="267"/>
      <c r="O31" s="268"/>
      <c r="P31" s="268"/>
      <c r="Q31" s="268"/>
    </row>
    <row r="32" spans="1:17" x14ac:dyDescent="0.25">
      <c r="K32" s="223"/>
      <c r="M32" s="267"/>
      <c r="O32" s="268"/>
      <c r="P32" s="268"/>
      <c r="Q32" s="268"/>
    </row>
    <row r="33" spans="1:18" x14ac:dyDescent="0.25">
      <c r="K33" s="223"/>
      <c r="M33" s="222"/>
      <c r="R33" s="268"/>
    </row>
    <row r="35" spans="1:18" x14ac:dyDescent="0.25">
      <c r="F35" s="266"/>
    </row>
    <row r="36" spans="1:18" x14ac:dyDescent="0.25">
      <c r="M36" s="223"/>
      <c r="N36" s="223"/>
      <c r="O36" s="223"/>
      <c r="P36" s="223"/>
      <c r="Q36" s="223"/>
    </row>
    <row r="37" spans="1:18" x14ac:dyDescent="0.25">
      <c r="M37" s="223"/>
      <c r="N37" s="223"/>
      <c r="O37" s="223"/>
      <c r="P37" s="223"/>
      <c r="Q37" s="223"/>
      <c r="R37" s="223"/>
    </row>
    <row r="38" spans="1:18" x14ac:dyDescent="0.25">
      <c r="M38" s="223"/>
      <c r="N38" s="223"/>
      <c r="O38" s="223"/>
      <c r="P38" s="223"/>
      <c r="Q38" s="223"/>
      <c r="R38" s="223"/>
    </row>
    <row r="39" spans="1:18" x14ac:dyDescent="0.25">
      <c r="M39" s="255"/>
      <c r="N39" s="255"/>
      <c r="O39" s="255"/>
      <c r="P39" s="255"/>
      <c r="Q39" s="255"/>
      <c r="R39" s="223"/>
    </row>
    <row r="40" spans="1:18" x14ac:dyDescent="0.25">
      <c r="M40" s="255"/>
      <c r="N40" s="255"/>
      <c r="O40" s="255"/>
      <c r="P40" s="255"/>
      <c r="Q40" s="255"/>
      <c r="R40" s="255"/>
    </row>
    <row r="41" spans="1:18" x14ac:dyDescent="0.25">
      <c r="M41" s="269"/>
      <c r="N41" s="255"/>
      <c r="O41" s="255"/>
      <c r="P41" s="255"/>
      <c r="Q41" s="255"/>
      <c r="R41" s="255"/>
    </row>
    <row r="42" spans="1:18" x14ac:dyDescent="0.25">
      <c r="M42" s="255"/>
      <c r="N42" s="255"/>
      <c r="O42" s="255"/>
      <c r="P42" s="255"/>
      <c r="Q42" s="255"/>
      <c r="R42" s="255"/>
    </row>
    <row r="43" spans="1:18" x14ac:dyDescent="0.25">
      <c r="M43" s="223"/>
      <c r="N43" s="223"/>
      <c r="O43" s="223"/>
      <c r="P43" s="223"/>
      <c r="Q43" s="223"/>
      <c r="R43" s="255"/>
    </row>
    <row r="44" spans="1:18" x14ac:dyDescent="0.25">
      <c r="A44" s="263"/>
      <c r="B44" s="264"/>
      <c r="C44" s="265"/>
      <c r="M44" s="223"/>
      <c r="N44" s="223"/>
      <c r="O44" s="223"/>
      <c r="P44" s="223"/>
      <c r="Q44" s="223"/>
      <c r="R44" s="223"/>
    </row>
    <row r="45" spans="1:18" x14ac:dyDescent="0.25">
      <c r="A45" s="263"/>
      <c r="B45" s="264"/>
      <c r="C45" s="265"/>
      <c r="M45" s="255"/>
      <c r="N45" s="255"/>
      <c r="O45" s="255"/>
      <c r="P45" s="255"/>
      <c r="Q45" s="255"/>
      <c r="R45" s="223"/>
    </row>
    <row r="46" spans="1:18" x14ac:dyDescent="0.25">
      <c r="A46" s="263"/>
      <c r="B46" s="264"/>
      <c r="C46" s="265"/>
      <c r="R46" s="255"/>
    </row>
  </sheetData>
  <mergeCells count="7">
    <mergeCell ref="A14:J14"/>
    <mergeCell ref="A1:J1"/>
    <mergeCell ref="A2:J2"/>
    <mergeCell ref="C4:D4"/>
    <mergeCell ref="F4:J4"/>
    <mergeCell ref="F5:G5"/>
    <mergeCell ref="I5:J5"/>
  </mergeCells>
  <pageMargins left="0.19685039370078741" right="0.31496062992125984" top="0.78740157480314965" bottom="0.23622047244094491" header="0" footer="0"/>
  <pageSetup orientation="portrait" r:id="rId1"/>
  <headerFooter alignWithMargins="0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Consolidated Balance</vt:lpstr>
      <vt:lpstr>Consolidated Results</vt:lpstr>
      <vt:lpstr>FEMCO Proximidad</vt:lpstr>
      <vt:lpstr>FEMCO Health</vt:lpstr>
      <vt:lpstr>FEMCO Fuel</vt:lpstr>
      <vt:lpstr>Coca-Cola FEMSA</vt:lpstr>
      <vt:lpstr>Other Info</vt:lpstr>
      <vt:lpstr>'Coca-Cola FEMSA'!Print_Area</vt:lpstr>
      <vt:lpstr>'Consolidated Balance'!Print_Area</vt:lpstr>
      <vt:lpstr>'Consolidated Results'!Print_Area</vt:lpstr>
      <vt:lpstr>'FEMCO Fuel'!Print_Area</vt:lpstr>
      <vt:lpstr>'FEMCO Health'!Print_Area</vt:lpstr>
      <vt:lpstr>'FEMCO Proximidad'!Print_Area</vt:lpstr>
      <vt:lpstr>'Other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Valenzuela Montes Ivonne</dc:creator>
  <cp:lastModifiedBy>Manero Martínez Jose Enrique</cp:lastModifiedBy>
  <cp:lastPrinted>2019-02-25T22:28:48Z</cp:lastPrinted>
  <dcterms:created xsi:type="dcterms:W3CDTF">2018-07-21T01:46:58Z</dcterms:created>
  <dcterms:modified xsi:type="dcterms:W3CDTF">2020-10-28T17:13:27Z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