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embeddings/oleObject1.bin" ContentType="application/vnd.openxmlformats-officedocument.oleObject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ustomProperty5.bin" ContentType="application/vnd.openxmlformats-officedocument.spreadsheetml.customProperty"/>
  <Override PartName="/xl/drawings/drawing8.xml" ContentType="application/vnd.openxmlformats-officedocument.drawing+xml"/>
  <Override PartName="/xl/embeddings/oleObject4.bin" ContentType="application/vnd.openxmlformats-officedocument.oleObject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\\shpfem01.csc.fmx\RI\Trimestres FEMSA\2021\07 julio\Documentos Finales\"/>
    </mc:Choice>
  </mc:AlternateContent>
  <xr:revisionPtr revIDLastSave="0" documentId="13_ncr:1_{90C39E45-2A18-4651-870D-4409682CA046}" xr6:coauthVersionLast="47" xr6:coauthVersionMax="47" xr10:uidLastSave="{00000000-0000-0000-0000-000000000000}"/>
  <bookViews>
    <workbookView xWindow="-110" yWindow="-110" windowWidth="19420" windowHeight="10420" tabRatio="880" xr2:uid="{00000000-000D-0000-FFFF-FFFF00000000}"/>
  </bookViews>
  <sheets>
    <sheet name="Consolidated Balance" sheetId="17" r:id="rId1"/>
    <sheet name="Consolidated Results" sheetId="14" r:id="rId2"/>
    <sheet name="FEMSA Comercio - Proximity Div." sheetId="16" r:id="rId3"/>
    <sheet name="FEMSA Comercio - Health Div." sheetId="11" r:id="rId4"/>
    <sheet name="FEMSA Comercio - Fuel Div." sheetId="20" r:id="rId5"/>
    <sheet name="FEMSA Comercio - Fuel Div. YTD" sheetId="21" r:id="rId6"/>
    <sheet name="Logistics &amp; Distribution" sheetId="22" r:id="rId7"/>
    <sheet name="Coca-Cola FEMSA" sheetId="5" r:id="rId8"/>
    <sheet name="Other Info" sheetId="8" r:id="rId9"/>
  </sheets>
  <definedNames>
    <definedName name="ebitdaprom" localSheetId="7">#REF!,#REF!,#REF!,#REF!,#REF!,#REF!</definedName>
    <definedName name="ebitdaprom" localSheetId="4">#REF!,#REF!,#REF!,#REF!,#REF!,#REF!</definedName>
    <definedName name="ebitdaprom" localSheetId="5">#REF!,#REF!,#REF!,#REF!,#REF!,#REF!</definedName>
    <definedName name="ebitdaprom" localSheetId="3">#REF!,#REF!,#REF!,#REF!,#REF!,#REF!</definedName>
    <definedName name="ebitdaprom" localSheetId="2">#REF!,#REF!,#REF!,#REF!,#REF!,#REF!</definedName>
    <definedName name="ebitdaprom" localSheetId="6">#REF!,#REF!,#REF!,#REF!,#REF!,#REF!</definedName>
    <definedName name="ebitdaprom" localSheetId="8">#REF!,#REF!,#REF!,#REF!,#REF!,#REF!</definedName>
    <definedName name="_xlnm.Print_Area" localSheetId="7">'Coca-Cola FEMSA'!$A$1:$M$26</definedName>
    <definedName name="_xlnm.Print_Area" localSheetId="0">'Consolidated Balance'!$A$1:$H$57</definedName>
    <definedName name="_xlnm.Print_Area" localSheetId="1">'Consolidated Results'!$A$1:$O$41</definedName>
    <definedName name="_xlnm.Print_Area" localSheetId="4">'FEMSA Comercio - Fuel Div.'!$A$1:$M$35</definedName>
    <definedName name="_xlnm.Print_Area" localSheetId="5">'FEMSA Comercio - Fuel Div. YTD'!$A$1:$M$35</definedName>
    <definedName name="_xlnm.Print_Area" localSheetId="3">'FEMSA Comercio - Health Div.'!$A$1:$M$33</definedName>
    <definedName name="_xlnm.Print_Area" localSheetId="2">'FEMSA Comercio - Proximity Div.'!$A$1:$M$35</definedName>
    <definedName name="_xlnm.Print_Area" localSheetId="6">'Logistics &amp; Distribution'!$A$1:$G$18</definedName>
    <definedName name="_xlnm.Print_Area" localSheetId="8">'Other Info'!$A$1:$J$14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7" l="1"/>
  <c r="E24" i="17" l="1"/>
  <c r="E32" i="17" l="1"/>
  <c r="E31" i="17" l="1"/>
  <c r="E16" i="17" l="1"/>
  <c r="E29" i="17"/>
  <c r="E10" i="17"/>
  <c r="D52" i="17" l="1"/>
  <c r="E52" i="17" s="1"/>
  <c r="F52" i="17" s="1"/>
  <c r="G52" i="17" s="1"/>
  <c r="F14" i="17" l="1"/>
  <c r="F27" i="17"/>
  <c r="F23" i="17"/>
  <c r="F7" i="17" l="1"/>
  <c r="F20" i="17"/>
  <c r="F6" i="17" l="1"/>
  <c r="G6" i="17"/>
  <c r="F22" i="17"/>
  <c r="F28" i="17"/>
  <c r="F21" i="17"/>
  <c r="F12" i="17"/>
  <c r="F15" i="17"/>
  <c r="F26" i="17" l="1"/>
  <c r="F13" i="17" l="1"/>
  <c r="F8" i="17"/>
  <c r="F9" i="17" l="1"/>
  <c r="D24" i="17" l="1"/>
  <c r="F24" i="17" s="1"/>
  <c r="F25" i="17"/>
  <c r="F10" i="17" l="1"/>
  <c r="F11" i="17"/>
  <c r="D32" i="17" l="1"/>
  <c r="D16" i="17"/>
  <c r="F16" i="17" s="1"/>
  <c r="F17" i="17"/>
  <c r="D29" i="17"/>
  <c r="F29" i="17" s="1"/>
  <c r="F30" i="17"/>
  <c r="D31" i="17" l="1"/>
  <c r="F31" i="17" s="1"/>
  <c r="F32" i="17"/>
</calcChain>
</file>

<file path=xl/sharedStrings.xml><?xml version="1.0" encoding="utf-8"?>
<sst xmlns="http://schemas.openxmlformats.org/spreadsheetml/2006/main" count="325" uniqueCount="153">
  <si>
    <t>FEMSA</t>
  </si>
  <si>
    <t>% Inc.</t>
  </si>
  <si>
    <t>Euros</t>
  </si>
  <si>
    <t>% Integral</t>
  </si>
  <si>
    <r>
      <t>% Org.</t>
    </r>
    <r>
      <rPr>
        <b/>
        <vertAlign val="superscript"/>
        <sz val="8"/>
        <color rgb="FF850026"/>
        <rFont val="Calibri"/>
        <family val="2"/>
        <scheme val="minor"/>
      </rPr>
      <t>(A)</t>
    </r>
  </si>
  <si>
    <t>Millions of Pesos</t>
  </si>
  <si>
    <t>Coca-Cola FEMSA</t>
  </si>
  <si>
    <t xml:space="preserve">Total </t>
  </si>
  <si>
    <t>Colombia</t>
  </si>
  <si>
    <t>Argentina</t>
  </si>
  <si>
    <t>Chile</t>
  </si>
  <si>
    <t>Ticket (pesos)</t>
  </si>
  <si>
    <t>Consolidated Balance Sheet</t>
  </si>
  <si>
    <t>ASSETS</t>
  </si>
  <si>
    <t>Cash and cash equivalents</t>
  </si>
  <si>
    <t>Investments</t>
  </si>
  <si>
    <t>Accounts receivable</t>
  </si>
  <si>
    <t>Inventories</t>
  </si>
  <si>
    <t>Other current assets</t>
  </si>
  <si>
    <t>Total current assets</t>
  </si>
  <si>
    <t>Investments in shares</t>
  </si>
  <si>
    <t>Property, plant and equipment, net</t>
  </si>
  <si>
    <t>Right of use</t>
  </si>
  <si>
    <t>Other assets</t>
  </si>
  <si>
    <t>TOTAL ASSETS</t>
  </si>
  <si>
    <t>LIABILITIES &amp; STOCKHOLDERS´ EQUITY</t>
  </si>
  <si>
    <t>Bank loans</t>
  </si>
  <si>
    <t>Current maturities of long-term debt</t>
  </si>
  <si>
    <t xml:space="preserve">Interest payable      </t>
  </si>
  <si>
    <t>Current maturities of long-term leases</t>
  </si>
  <si>
    <t>Operating liabilities</t>
  </si>
  <si>
    <t>Total current liabilities</t>
  </si>
  <si>
    <t>Long-term leases</t>
  </si>
  <si>
    <t>Laboral obligations</t>
  </si>
  <si>
    <t>Other liabilities</t>
  </si>
  <si>
    <t>Total liabilities</t>
  </si>
  <si>
    <t>Total stockholders’ equity</t>
  </si>
  <si>
    <t>TOTAL LIABILITIES AND STOCKHOLDERS’ EQUITY</t>
  </si>
  <si>
    <t>Denominated in:</t>
  </si>
  <si>
    <t>Mexican pesos</t>
  </si>
  <si>
    <t>U.S. Dollars</t>
  </si>
  <si>
    <t>Colombian pesos</t>
  </si>
  <si>
    <t>Argentine pesos</t>
  </si>
  <si>
    <t>Brazilian reais</t>
  </si>
  <si>
    <t>Chilean pesos</t>
  </si>
  <si>
    <t>Uruguayan Pesos</t>
  </si>
  <si>
    <t>Total debt</t>
  </si>
  <si>
    <t>DEBT MATURITY PROFILE</t>
  </si>
  <si>
    <t>% of Total Debt</t>
  </si>
  <si>
    <r>
      <t>(1)</t>
    </r>
    <r>
      <rPr>
        <sz val="7"/>
        <color indexed="8"/>
        <rFont val="Calibri"/>
        <family val="2"/>
        <scheme val="minor"/>
      </rPr>
      <t xml:space="preserve"> Includes mainly the intangible assets generated by acquisitions.</t>
    </r>
  </si>
  <si>
    <r>
      <t>(2)</t>
    </r>
    <r>
      <rPr>
        <sz val="7"/>
        <rFont val="Calibri"/>
        <family val="2"/>
        <scheme val="minor"/>
      </rPr>
      <t xml:space="preserve"> Includes the effect of derivative financial instruments on long-term debt.</t>
    </r>
  </si>
  <si>
    <t xml:space="preserve">% of Total </t>
  </si>
  <si>
    <t>Average Rate</t>
  </si>
  <si>
    <t>Consolidated Income Statement</t>
  </si>
  <si>
    <t>% of rev.</t>
  </si>
  <si>
    <t>% Var.</t>
  </si>
  <si>
    <t>Total revenues</t>
  </si>
  <si>
    <t>Cost of sales</t>
  </si>
  <si>
    <t>Gross profit</t>
  </si>
  <si>
    <t>Administrative expenses</t>
  </si>
  <si>
    <t>Selling expenses</t>
  </si>
  <si>
    <r>
      <t xml:space="preserve">Other operating expenses (income), net </t>
    </r>
    <r>
      <rPr>
        <vertAlign val="superscript"/>
        <sz val="9.1"/>
        <color indexed="8"/>
        <rFont val="Calibri"/>
        <family val="2"/>
      </rPr>
      <t>(1)</t>
    </r>
  </si>
  <si>
    <r>
      <t>Income from operations</t>
    </r>
    <r>
      <rPr>
        <vertAlign val="superscript"/>
        <sz val="9.1"/>
        <color indexed="8"/>
        <rFont val="Calibri"/>
        <family val="2"/>
      </rPr>
      <t>(2)</t>
    </r>
  </si>
  <si>
    <t>Other non-operating expenses (income)</t>
  </si>
  <si>
    <t>Interest expense</t>
  </si>
  <si>
    <t>Interest income</t>
  </si>
  <si>
    <t>Interest expense, net</t>
  </si>
  <si>
    <t>Foreign exchange loss (gain)</t>
  </si>
  <si>
    <t>Other financial expenses (income), net.</t>
  </si>
  <si>
    <t>Financing expenses, net</t>
  </si>
  <si>
    <t>Income before income tax and participation in associates results</t>
  </si>
  <si>
    <t>Income tax</t>
  </si>
  <si>
    <r>
      <t>Participation in associates results</t>
    </r>
    <r>
      <rPr>
        <vertAlign val="superscript"/>
        <sz val="9.1"/>
        <color indexed="8"/>
        <rFont val="Calibri"/>
        <family val="2"/>
      </rPr>
      <t>(3)</t>
    </r>
  </si>
  <si>
    <t>Net income from discontinued operations</t>
  </si>
  <si>
    <t xml:space="preserve">Net consolidated income </t>
  </si>
  <si>
    <t>Net majority income</t>
  </si>
  <si>
    <t>Net minority income</t>
  </si>
  <si>
    <t>Operative Cash Flow &amp; CAPEX</t>
  </si>
  <si>
    <t>Income from operations</t>
  </si>
  <si>
    <t>Depreciation</t>
  </si>
  <si>
    <t>Amortization &amp; other non-cash charges</t>
  </si>
  <si>
    <t>Operative Cash Flow (EBITDA)</t>
  </si>
  <si>
    <t>CAPEX</t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</si>
  <si>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Other operating expenses (income), net = other operating expenses (income) +(-) equity method from operated associates.</t>
    </r>
  </si>
  <si>
    <r>
      <rPr>
        <vertAlign val="superscript"/>
        <sz val="7"/>
        <color indexed="8"/>
        <rFont val="Calibri"/>
        <family val="2"/>
        <scheme val="minor"/>
      </rPr>
      <t>(2)</t>
    </r>
    <r>
      <rPr>
        <sz val="7"/>
        <color indexed="8"/>
        <rFont val="Calibri"/>
        <family val="2"/>
        <scheme val="minor"/>
      </rPr>
      <t xml:space="preserve"> Income from operations = gross profit - administrative and selling expenses  - other operating expenses (income), net.</t>
    </r>
  </si>
  <si>
    <t>Macroeconomic Information</t>
  </si>
  <si>
    <t>Inflation</t>
  </si>
  <si>
    <t>End-of-period Exchange Rates</t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</si>
  <si>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LTM = Last twelve months.</t>
    </r>
  </si>
  <si>
    <t>Mexico</t>
  </si>
  <si>
    <t>Brazil</t>
  </si>
  <si>
    <t>Euro Zone</t>
  </si>
  <si>
    <t>Per USD</t>
  </si>
  <si>
    <t>Per MXN</t>
  </si>
  <si>
    <t>Other operating expenses (income), net</t>
  </si>
  <si>
    <t>Sales volumes</t>
  </si>
  <si>
    <t>(Millions of unit cases)</t>
  </si>
  <si>
    <t>Mexico and Central America</t>
  </si>
  <si>
    <t>South America</t>
  </si>
  <si>
    <t xml:space="preserve">FEMSA Comercio - Proximity Division </t>
  </si>
  <si>
    <t>Results of Operations</t>
  </si>
  <si>
    <t>Information of OXXO Stores</t>
  </si>
  <si>
    <t>Total stores</t>
  </si>
  <si>
    <t>Stores Mexico</t>
  </si>
  <si>
    <t>Stores South America</t>
  </si>
  <si>
    <t xml:space="preserve">vs. Last quarter </t>
  </si>
  <si>
    <t>Year-to-date</t>
  </si>
  <si>
    <t>Last-twelve-months</t>
  </si>
  <si>
    <r>
      <t xml:space="preserve">Same-store data: </t>
    </r>
    <r>
      <rPr>
        <vertAlign val="superscript"/>
        <sz val="8"/>
        <rFont val="Calibri"/>
        <family val="2"/>
      </rPr>
      <t>(1)</t>
    </r>
  </si>
  <si>
    <t>Sales (thousands of pesos)</t>
  </si>
  <si>
    <t>Traffic (thousands of transactions)</t>
  </si>
  <si>
    <r>
      <t>(1)</t>
    </r>
    <r>
      <rPr>
        <sz val="7"/>
        <rFont val="Calibri"/>
        <family val="2"/>
        <scheme val="minor"/>
      </rPr>
      <t xml:space="preserve"> Monthly average information per store, considering same stores with more than twelve months of operations, income from services are included.</t>
    </r>
  </si>
  <si>
    <t xml:space="preserve">FEMSA Comercio - Health Division </t>
  </si>
  <si>
    <t>Information of Stores</t>
  </si>
  <si>
    <t xml:space="preserve">   Sales (thousands of pesos)</t>
  </si>
  <si>
    <t xml:space="preserve">FEMSA Comercio - Fuel Division </t>
  </si>
  <si>
    <t>Information of OXXO GAS Service Stations</t>
  </si>
  <si>
    <t>Total service stations</t>
  </si>
  <si>
    <t>Net new service stations</t>
  </si>
  <si>
    <t xml:space="preserve">Volume (million of liters) total stations </t>
  </si>
  <si>
    <t>Volume (thousands of liters)</t>
  </si>
  <si>
    <r>
      <t xml:space="preserve">Same-stations data: </t>
    </r>
    <r>
      <rPr>
        <vertAlign val="superscript"/>
        <sz val="8"/>
        <color indexed="8"/>
        <rFont val="Calibri"/>
        <family val="2"/>
      </rPr>
      <t>(1)</t>
    </r>
  </si>
  <si>
    <r>
      <t>(1)</t>
    </r>
    <r>
      <rPr>
        <sz val="7"/>
        <rFont val="Calibri"/>
        <family val="2"/>
        <scheme val="minor"/>
      </rPr>
      <t xml:space="preserve"> Monthly average information per station, considering same stations with more than twelve months of operations.</t>
    </r>
  </si>
  <si>
    <t>x</t>
  </si>
  <si>
    <t>(Loss) Consolidated net income</t>
  </si>
  <si>
    <r>
      <rPr>
        <vertAlign val="superscript"/>
        <sz val="7"/>
        <rFont val="Calibri"/>
        <family val="2"/>
        <scheme val="minor"/>
      </rPr>
      <t xml:space="preserve">(3) </t>
    </r>
    <r>
      <rPr>
        <sz val="7"/>
        <rFont val="Calibri"/>
        <family val="2"/>
        <scheme val="minor"/>
      </rPr>
      <t>Mainly represents the equity method participation in Heineken´s and Raizen convenience stores results, net.</t>
    </r>
  </si>
  <si>
    <t>Guatemalan Quetzal</t>
  </si>
  <si>
    <r>
      <rPr>
        <vertAlign val="superscript"/>
        <sz val="7"/>
        <rFont val="Calibri"/>
        <family val="2"/>
        <scheme val="minor"/>
      </rPr>
      <t xml:space="preserve">(A) </t>
    </r>
    <r>
      <rPr>
        <sz val="7"/>
        <rFont val="Calibri"/>
        <family val="2"/>
        <scheme val="minor"/>
      </rPr>
      <t>Organic basis (% Org.) excludes the effects of significant mergers and acquisitions in the last twelve months.</t>
    </r>
  </si>
  <si>
    <t>Operative cash flow (EBITDA)</t>
  </si>
  <si>
    <t>Net new conveniences stores:</t>
  </si>
  <si>
    <t>Net new stores:</t>
  </si>
  <si>
    <r>
      <t xml:space="preserve">Comparable </t>
    </r>
    <r>
      <rPr>
        <b/>
        <vertAlign val="superscript"/>
        <sz val="8"/>
        <color rgb="FF850026"/>
        <rFont val="Calibri"/>
        <family val="2"/>
      </rPr>
      <t>(A)</t>
    </r>
  </si>
  <si>
    <t>As Reported</t>
  </si>
  <si>
    <t>Dec-20</t>
  </si>
  <si>
    <t xml:space="preserve"> Dec-20</t>
  </si>
  <si>
    <r>
      <rPr>
        <vertAlign val="superscript"/>
        <sz val="7"/>
        <rFont val="Calibri"/>
        <family val="2"/>
        <scheme val="minor"/>
      </rPr>
      <t>(A)</t>
    </r>
    <r>
      <rPr>
        <sz val="7"/>
        <rFont val="Calibri"/>
        <family val="2"/>
        <scheme val="minor"/>
      </rPr>
      <t xml:space="preserve"> Unaudited consolidated financial information</t>
    </r>
  </si>
  <si>
    <t>For the second quarter of:</t>
  </si>
  <si>
    <t>For the six months of:</t>
  </si>
  <si>
    <t>2Q 2021</t>
  </si>
  <si>
    <t>June 30, 2021</t>
  </si>
  <si>
    <t>2026+</t>
  </si>
  <si>
    <t>Logistics and Distribution</t>
  </si>
  <si>
    <r>
      <t xml:space="preserve">Variable rate </t>
    </r>
    <r>
      <rPr>
        <vertAlign val="superscript"/>
        <sz val="8"/>
        <rFont val="Calibri"/>
        <family val="2"/>
        <scheme val="minor"/>
      </rPr>
      <t>(2)</t>
    </r>
  </si>
  <si>
    <r>
      <t xml:space="preserve">Fixed rate </t>
    </r>
    <r>
      <rPr>
        <vertAlign val="superscript"/>
        <sz val="8"/>
        <rFont val="Calibri"/>
        <family val="2"/>
        <scheme val="minor"/>
      </rPr>
      <t>(2)</t>
    </r>
  </si>
  <si>
    <r>
      <t xml:space="preserve">DEBT MIX </t>
    </r>
    <r>
      <rPr>
        <b/>
        <vertAlign val="superscript"/>
        <sz val="8"/>
        <color theme="0"/>
        <rFont val="Calibri"/>
        <family val="2"/>
        <scheme val="minor"/>
      </rPr>
      <t>(2)</t>
    </r>
  </si>
  <si>
    <r>
      <t xml:space="preserve">Long-term debt </t>
    </r>
    <r>
      <rPr>
        <vertAlign val="superscript"/>
        <sz val="8"/>
        <color rgb="FF000000"/>
        <rFont val="Calibri"/>
        <family val="2"/>
        <scheme val="minor"/>
      </rPr>
      <t>(2)</t>
    </r>
  </si>
  <si>
    <r>
      <t xml:space="preserve">Intangible assets </t>
    </r>
    <r>
      <rPr>
        <vertAlign val="superscript"/>
        <sz val="8"/>
        <color rgb="FF000000"/>
        <rFont val="Calibri"/>
        <family val="2"/>
        <scheme val="minor"/>
      </rPr>
      <t>(1)</t>
    </r>
  </si>
  <si>
    <t>N.S.</t>
  </si>
  <si>
    <t>Total Stores</t>
  </si>
  <si>
    <r>
      <rPr>
        <vertAlign val="superscript"/>
        <sz val="7"/>
        <rFont val="Calibri"/>
        <family val="2"/>
        <scheme val="minor"/>
      </rPr>
      <t>(1)</t>
    </r>
    <r>
      <rPr>
        <sz val="7"/>
        <rFont val="Calibri"/>
        <family val="2"/>
        <scheme val="minor"/>
      </rPr>
      <t xml:space="preserve"> Monthly average information per store, considering same stores with more than twelve months of all the operations of FEMSA Comercio - Health Division.</t>
    </r>
  </si>
  <si>
    <t>Average price per liter</t>
  </si>
  <si>
    <r>
      <t xml:space="preserve">LTM </t>
    </r>
    <r>
      <rPr>
        <b/>
        <vertAlign val="superscript"/>
        <sz val="8"/>
        <color rgb="FF393943"/>
        <rFont val="Calibri"/>
        <family val="2"/>
        <scheme val="minor"/>
      </rPr>
      <t>(1)</t>
    </r>
    <r>
      <rPr>
        <b/>
        <sz val="8"/>
        <color rgb="FF393943"/>
        <rFont val="Calibri"/>
        <family val="2"/>
        <scheme val="minor"/>
      </rPr>
      <t xml:space="preserve"> Jun-21</t>
    </r>
  </si>
  <si>
    <t>Jun-21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</si>
</sst>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[$-409]mmm\-yy;@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0.0%"/>
    <numFmt numFmtId="170" formatCode="_(* #,##0.0000_);_(* \(#,##0.0000\);_(* &quot;-&quot;??_);_(@_)"/>
    <numFmt numFmtId="171" formatCode="mmmm\-yy"/>
    <numFmt numFmtId="172" formatCode="#,##0.0_);\(#,##0.0\)"/>
    <numFmt numFmtId="173" formatCode="#,##0.0;\-#,##0.0"/>
  </numFmts>
  <fonts count="40" x14ac:knownFonts="1">
    <font>
      <sz val="10"/>
      <name val="Arial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indexed="16"/>
      <name val="Calibri"/>
      <family val="2"/>
      <scheme val="minor"/>
    </font>
    <font>
      <b/>
      <sz val="8"/>
      <color rgb="FF393943"/>
      <name val="Calibri"/>
      <family val="2"/>
    </font>
    <font>
      <sz val="8"/>
      <color theme="0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rgb="FF850026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i/>
      <sz val="8"/>
      <color rgb="FF850026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vertAlign val="superscript"/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name val="Calibri"/>
      <family val="2"/>
      <scheme val="minor"/>
    </font>
    <font>
      <sz val="10"/>
      <name val="MS Sans Serif"/>
      <family val="2"/>
    </font>
    <font>
      <b/>
      <vertAlign val="superscript"/>
      <sz val="8"/>
      <color rgb="FF850026"/>
      <name val="Calibri"/>
      <family val="2"/>
      <scheme val="minor"/>
    </font>
    <font>
      <sz val="8"/>
      <color rgb="FF850026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E8E9EC"/>
      <name val="Calibri"/>
      <family val="2"/>
      <scheme val="minor"/>
    </font>
    <font>
      <b/>
      <sz val="8"/>
      <color rgb="FFFF0000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sz val="8"/>
      <color rgb="FF393943"/>
      <name val="Calibri"/>
      <family val="2"/>
    </font>
    <font>
      <sz val="8"/>
      <color indexed="12"/>
      <name val="Calibri"/>
      <family val="2"/>
      <scheme val="minor"/>
    </font>
    <font>
      <b/>
      <sz val="8"/>
      <color rgb="FF393943"/>
      <name val="Calibri"/>
      <family val="2"/>
      <scheme val="minor"/>
    </font>
    <font>
      <i/>
      <sz val="8"/>
      <color indexed="12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perscript"/>
      <sz val="9.1"/>
      <color indexed="8"/>
      <name val="Calibri"/>
      <family val="2"/>
    </font>
    <font>
      <vertAlign val="superscript"/>
      <sz val="8"/>
      <name val="Calibri"/>
      <family val="2"/>
    </font>
    <font>
      <vertAlign val="superscript"/>
      <sz val="8"/>
      <color indexed="8"/>
      <name val="Calibri"/>
      <family val="2"/>
    </font>
    <font>
      <b/>
      <vertAlign val="superscript"/>
      <sz val="8"/>
      <color rgb="FF850026"/>
      <name val="Calibri"/>
      <family val="2"/>
    </font>
    <font>
      <b/>
      <vertAlign val="superscript"/>
      <sz val="8"/>
      <color theme="0"/>
      <name val="Calibri"/>
      <family val="2"/>
      <scheme val="minor"/>
    </font>
    <font>
      <vertAlign val="superscript"/>
      <sz val="8"/>
      <color rgb="FF000000"/>
      <name val="Calibri"/>
      <family val="2"/>
      <scheme val="minor"/>
    </font>
    <font>
      <b/>
      <vertAlign val="superscript"/>
      <sz val="8"/>
      <color rgb="FF39394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50026"/>
        <bgColor indexed="64"/>
      </patternFill>
    </fill>
    <fill>
      <patternFill patternType="solid">
        <fgColor rgb="FFE8E9E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tted">
        <color rgb="FF393943"/>
      </bottom>
      <diagonal/>
    </border>
    <border>
      <left/>
      <right/>
      <top/>
      <bottom style="thin">
        <color rgb="FF393943"/>
      </bottom>
      <diagonal/>
    </border>
    <border>
      <left/>
      <right/>
      <top style="thin">
        <color rgb="FF393943"/>
      </top>
      <bottom style="medium">
        <color rgb="FF850026"/>
      </bottom>
      <diagonal/>
    </border>
    <border>
      <left/>
      <right/>
      <top/>
      <bottom style="medium">
        <color rgb="FF85002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393943"/>
      </top>
      <bottom style="thin">
        <color rgb="FF39394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393943"/>
      </top>
      <bottom/>
      <diagonal/>
    </border>
    <border>
      <left/>
      <right/>
      <top style="thin">
        <color rgb="FF393943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1" fillId="0" borderId="0"/>
    <xf numFmtId="40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508">
    <xf numFmtId="0" fontId="0" fillId="0" borderId="0" xfId="0"/>
    <xf numFmtId="0" fontId="3" fillId="4" borderId="0" xfId="3" applyFont="1" applyFill="1"/>
    <xf numFmtId="0" fontId="3" fillId="4" borderId="0" xfId="3" applyFont="1" applyFill="1" applyAlignment="1">
      <alignment wrapText="1"/>
    </xf>
    <xf numFmtId="0" fontId="3" fillId="4" borderId="0" xfId="3" applyFont="1" applyFill="1" applyAlignment="1">
      <alignment horizontal="right" wrapText="1" shrinkToFit="1"/>
    </xf>
    <xf numFmtId="0" fontId="5" fillId="4" borderId="0" xfId="3" applyFont="1" applyFill="1" applyAlignment="1">
      <alignment horizontal="right" vertical="center" wrapText="1" shrinkToFit="1"/>
    </xf>
    <xf numFmtId="0" fontId="8" fillId="4" borderId="0" xfId="3" applyFont="1" applyFill="1" applyAlignment="1">
      <alignment horizontal="right" wrapText="1" shrinkToFit="1"/>
    </xf>
    <xf numFmtId="0" fontId="5" fillId="5" borderId="0" xfId="0" applyFont="1" applyFill="1" applyAlignment="1">
      <alignment vertical="center"/>
    </xf>
    <xf numFmtId="0" fontId="9" fillId="4" borderId="0" xfId="3" applyFont="1" applyFill="1" applyAlignment="1">
      <alignment horizontal="right" wrapText="1" shrinkToFit="1"/>
    </xf>
    <xf numFmtId="0" fontId="10" fillId="4" borderId="0" xfId="3" applyFont="1" applyFill="1" applyAlignment="1">
      <alignment horizontal="right" wrapText="1" shrinkToFit="1"/>
    </xf>
    <xf numFmtId="0" fontId="11" fillId="4" borderId="0" xfId="0" applyFont="1" applyFill="1" applyAlignment="1">
      <alignment horizontal="right" wrapText="1" shrinkToFit="1"/>
    </xf>
    <xf numFmtId="0" fontId="13" fillId="4" borderId="0" xfId="3" applyFont="1" applyFill="1" applyAlignment="1">
      <alignment horizontal="right" wrapText="1" shrinkToFit="1"/>
    </xf>
    <xf numFmtId="0" fontId="3" fillId="6" borderId="0" xfId="3" applyFont="1" applyFill="1" applyAlignment="1">
      <alignment horizontal="right" wrapText="1" shrinkToFit="1"/>
    </xf>
    <xf numFmtId="166" fontId="4" fillId="6" borderId="0" xfId="1" applyNumberFormat="1" applyFont="1" applyFill="1" applyAlignment="1">
      <alignment horizontal="right" wrapText="1" shrinkToFit="1"/>
    </xf>
    <xf numFmtId="167" fontId="13" fillId="6" borderId="0" xfId="1" applyNumberFormat="1" applyFont="1" applyFill="1" applyAlignment="1">
      <alignment horizontal="right" wrapText="1" shrinkToFit="1"/>
    </xf>
    <xf numFmtId="166" fontId="8" fillId="4" borderId="0" xfId="3" applyNumberFormat="1" applyFont="1" applyFill="1" applyAlignment="1">
      <alignment horizontal="right" wrapText="1" shrinkToFit="1"/>
    </xf>
    <xf numFmtId="167" fontId="13" fillId="0" borderId="0" xfId="1" applyNumberFormat="1" applyFont="1" applyAlignment="1">
      <alignment horizontal="right" wrapText="1" shrinkToFit="1"/>
    </xf>
    <xf numFmtId="0" fontId="13" fillId="4" borderId="0" xfId="0" applyFont="1" applyFill="1" applyAlignment="1">
      <alignment horizontal="right" wrapText="1" shrinkToFit="1"/>
    </xf>
    <xf numFmtId="0" fontId="13" fillId="4" borderId="4" xfId="3" applyFont="1" applyFill="1" applyBorder="1" applyAlignment="1">
      <alignment horizontal="right" wrapText="1" shrinkToFit="1"/>
    </xf>
    <xf numFmtId="0" fontId="3" fillId="6" borderId="3" xfId="3" applyFont="1" applyFill="1" applyBorder="1" applyAlignment="1">
      <alignment horizontal="right" wrapText="1" shrinkToFit="1"/>
    </xf>
    <xf numFmtId="166" fontId="12" fillId="6" borderId="3" xfId="1" applyNumberFormat="1" applyFont="1" applyFill="1" applyBorder="1" applyAlignment="1">
      <alignment horizontal="right" vertical="center" wrapText="1" shrinkToFit="1"/>
    </xf>
    <xf numFmtId="167" fontId="13" fillId="6" borderId="3" xfId="1" applyNumberFormat="1" applyFont="1" applyFill="1" applyBorder="1" applyAlignment="1">
      <alignment horizontal="right" vertical="center" wrapText="1" shrinkToFit="1"/>
    </xf>
    <xf numFmtId="166" fontId="12" fillId="0" borderId="0" xfId="0" applyNumberFormat="1" applyFont="1" applyAlignment="1">
      <alignment horizontal="right" wrapText="1" shrinkToFit="1"/>
    </xf>
    <xf numFmtId="166" fontId="3" fillId="4" borderId="0" xfId="3" applyNumberFormat="1" applyFont="1" applyFill="1" applyAlignment="1">
      <alignment horizontal="right" wrapText="1" shrinkToFit="1"/>
    </xf>
    <xf numFmtId="0" fontId="5" fillId="5" borderId="0" xfId="3" applyFont="1" applyFill="1" applyAlignment="1">
      <alignment vertical="center"/>
    </xf>
    <xf numFmtId="166" fontId="4" fillId="0" borderId="0" xfId="0" applyNumberFormat="1" applyFont="1" applyAlignment="1">
      <alignment horizontal="right" wrapText="1" shrinkToFit="1"/>
    </xf>
    <xf numFmtId="166" fontId="13" fillId="4" borderId="0" xfId="3" applyNumberFormat="1" applyFont="1" applyFill="1" applyAlignment="1">
      <alignment horizontal="right" wrapText="1" shrinkToFit="1"/>
    </xf>
    <xf numFmtId="166" fontId="4" fillId="6" borderId="0" xfId="1" applyNumberFormat="1" applyFont="1" applyFill="1" applyAlignment="1">
      <alignment horizontal="right" vertical="center" wrapText="1" shrinkToFit="1"/>
    </xf>
    <xf numFmtId="166" fontId="12" fillId="3" borderId="0" xfId="1" applyNumberFormat="1" applyFont="1" applyFill="1" applyAlignment="1">
      <alignment horizontal="right" vertical="center" wrapText="1" shrinkToFit="1"/>
    </xf>
    <xf numFmtId="166" fontId="12" fillId="6" borderId="2" xfId="1" applyNumberFormat="1" applyFont="1" applyFill="1" applyBorder="1" applyAlignment="1">
      <alignment horizontal="right" vertical="center" wrapText="1" shrinkToFit="1"/>
    </xf>
    <xf numFmtId="0" fontId="14" fillId="4" borderId="0" xfId="3" applyFont="1" applyFill="1" applyAlignment="1">
      <alignment wrapText="1"/>
    </xf>
    <xf numFmtId="0" fontId="14" fillId="4" borderId="0" xfId="3" applyFont="1" applyFill="1" applyAlignment="1">
      <alignment horizontal="right" wrapText="1" shrinkToFit="1"/>
    </xf>
    <xf numFmtId="166" fontId="15" fillId="4" borderId="0" xfId="1" applyNumberFormat="1" applyFont="1" applyFill="1" applyAlignment="1">
      <alignment horizontal="right" wrapText="1" shrinkToFit="1"/>
    </xf>
    <xf numFmtId="167" fontId="4" fillId="4" borderId="0" xfId="1" applyNumberFormat="1" applyFont="1" applyFill="1" applyAlignment="1">
      <alignment horizontal="right" wrapText="1" shrinkToFit="1"/>
    </xf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right" wrapText="1" shrinkToFit="1"/>
    </xf>
    <xf numFmtId="17" fontId="12" fillId="4" borderId="0" xfId="0" applyNumberFormat="1" applyFont="1" applyFill="1" applyAlignment="1">
      <alignment horizontal="right" wrapText="1" shrinkToFit="1"/>
    </xf>
    <xf numFmtId="0" fontId="5" fillId="4" borderId="0" xfId="0" applyFont="1" applyFill="1" applyAlignment="1">
      <alignment horizontal="right" wrapText="1" shrinkToFit="1"/>
    </xf>
    <xf numFmtId="0" fontId="5" fillId="4" borderId="0" xfId="0" quotePrefix="1" applyFont="1" applyFill="1" applyAlignment="1">
      <alignment horizontal="right" wrapText="1" shrinkToFit="1"/>
    </xf>
    <xf numFmtId="0" fontId="8" fillId="4" borderId="0" xfId="0" applyFont="1" applyFill="1" applyAlignment="1">
      <alignment horizontal="right" wrapText="1" shrinkToFit="1"/>
    </xf>
    <xf numFmtId="0" fontId="9" fillId="4" borderId="0" xfId="0" applyFont="1" applyFill="1" applyAlignment="1">
      <alignment horizontal="right" wrapText="1" shrinkToFit="1"/>
    </xf>
    <xf numFmtId="0" fontId="16" fillId="4" borderId="0" xfId="0" applyFont="1" applyFill="1" applyAlignment="1">
      <alignment horizontal="right" wrapText="1" shrinkToFit="1"/>
    </xf>
    <xf numFmtId="0" fontId="17" fillId="4" borderId="0" xfId="0" applyFont="1" applyFill="1" applyAlignment="1">
      <alignment horizontal="right" wrapText="1" shrinkToFit="1"/>
    </xf>
    <xf numFmtId="168" fontId="3" fillId="4" borderId="0" xfId="2" applyNumberFormat="1" applyFont="1" applyFill="1" applyAlignment="1">
      <alignment horizontal="right" wrapText="1" shrinkToFit="1"/>
    </xf>
    <xf numFmtId="169" fontId="3" fillId="4" borderId="0" xfId="2" applyNumberFormat="1" applyFont="1" applyFill="1" applyAlignment="1">
      <alignment horizontal="right" wrapText="1" shrinkToFit="1"/>
    </xf>
    <xf numFmtId="166" fontId="8" fillId="4" borderId="0" xfId="1" applyNumberFormat="1" applyFont="1" applyFill="1" applyAlignment="1">
      <alignment horizontal="right" wrapText="1" shrinkToFit="1"/>
    </xf>
    <xf numFmtId="0" fontId="3" fillId="6" borderId="0" xfId="0" applyFont="1" applyFill="1" applyAlignment="1">
      <alignment horizontal="left" vertical="center" indent="1"/>
    </xf>
    <xf numFmtId="0" fontId="3" fillId="4" borderId="0" xfId="0" applyFont="1" applyFill="1" applyAlignment="1">
      <alignment vertical="center" wrapText="1"/>
    </xf>
    <xf numFmtId="169" fontId="3" fillId="6" borderId="0" xfId="2" applyNumberFormat="1" applyFont="1" applyFill="1" applyAlignment="1">
      <alignment horizontal="right" wrapText="1" shrinkToFit="1"/>
    </xf>
    <xf numFmtId="166" fontId="5" fillId="4" borderId="0" xfId="1" applyNumberFormat="1" applyFont="1" applyFill="1" applyAlignment="1">
      <alignment horizontal="right" wrapText="1" shrinkToFit="1"/>
    </xf>
    <xf numFmtId="0" fontId="3" fillId="4" borderId="0" xfId="0" applyFont="1" applyFill="1" applyAlignment="1">
      <alignment horizontal="left" vertical="center" indent="1"/>
    </xf>
    <xf numFmtId="169" fontId="3" fillId="3" borderId="0" xfId="2" applyNumberFormat="1" applyFont="1" applyFill="1" applyAlignment="1">
      <alignment horizontal="right" wrapText="1" shrinkToFit="1"/>
    </xf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right" wrapText="1" shrinkToFit="1"/>
    </xf>
    <xf numFmtId="169" fontId="3" fillId="3" borderId="4" xfId="2" applyNumberFormat="1" applyFont="1" applyFill="1" applyBorder="1" applyAlignment="1">
      <alignment vertical="center" wrapText="1" shrinkToFit="1"/>
    </xf>
    <xf numFmtId="0" fontId="3" fillId="4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right" wrapText="1" shrinkToFit="1"/>
    </xf>
    <xf numFmtId="0" fontId="3" fillId="3" borderId="0" xfId="0" applyFont="1" applyFill="1" applyAlignment="1">
      <alignment horizontal="right" wrapText="1" shrinkToFit="1"/>
    </xf>
    <xf numFmtId="169" fontId="3" fillId="3" borderId="0" xfId="2" applyNumberFormat="1" applyFont="1" applyFill="1" applyAlignment="1">
      <alignment horizontal="right" vertical="center" wrapText="1" shrinkToFit="1"/>
    </xf>
    <xf numFmtId="169" fontId="3" fillId="3" borderId="4" xfId="2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Alignment="1">
      <alignment horizontal="right" wrapText="1" shrinkToFit="1"/>
    </xf>
    <xf numFmtId="0" fontId="11" fillId="4" borderId="0" xfId="1" applyNumberFormat="1" applyFont="1" applyFill="1" applyAlignment="1">
      <alignment horizontal="right" wrapText="1" shrinkToFit="1"/>
    </xf>
    <xf numFmtId="0" fontId="12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right" wrapText="1" shrinkToFit="1"/>
    </xf>
    <xf numFmtId="0" fontId="3" fillId="0" borderId="0" xfId="3" applyFont="1"/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right" wrapText="1" shrinkToFit="1"/>
    </xf>
    <xf numFmtId="0" fontId="3" fillId="3" borderId="0" xfId="3" applyFont="1" applyFill="1" applyAlignment="1">
      <alignment horizontal="right" wrapText="1" shrinkToFit="1"/>
    </xf>
    <xf numFmtId="0" fontId="3" fillId="4" borderId="0" xfId="0" applyFont="1" applyFill="1" applyAlignment="1">
      <alignment vertical="center"/>
    </xf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right" vertical="center" wrapText="1" shrinkToFit="1"/>
    </xf>
    <xf numFmtId="0" fontId="12" fillId="0" borderId="0" xfId="0" applyFont="1" applyAlignment="1">
      <alignment horizontal="right" vertical="center" wrapText="1" shrinkToFit="1"/>
    </xf>
    <xf numFmtId="166" fontId="4" fillId="4" borderId="0" xfId="0" applyNumberFormat="1" applyFont="1" applyFill="1" applyAlignment="1">
      <alignment horizontal="right" vertical="center" wrapText="1" shrinkToFit="1"/>
    </xf>
    <xf numFmtId="166" fontId="4" fillId="3" borderId="0" xfId="0" applyNumberFormat="1" applyFont="1" applyFill="1" applyAlignment="1">
      <alignment horizontal="right" vertical="center" wrapText="1" shrinkToFit="1"/>
    </xf>
    <xf numFmtId="167" fontId="4" fillId="4" borderId="0" xfId="1" applyNumberFormat="1" applyFont="1" applyFill="1" applyAlignment="1">
      <alignment horizontal="right" vertical="center" wrapText="1" shrinkToFit="1"/>
    </xf>
    <xf numFmtId="0" fontId="3" fillId="4" borderId="0" xfId="0" applyFont="1" applyFill="1" applyAlignment="1">
      <alignment horizontal="right" vertical="center" wrapText="1" shrinkToFit="1"/>
    </xf>
    <xf numFmtId="0" fontId="12" fillId="4" borderId="0" xfId="4" quotePrefix="1" applyFont="1" applyFill="1" applyAlignment="1">
      <alignment horizontal="left" vertical="center" wrapText="1"/>
    </xf>
    <xf numFmtId="0" fontId="12" fillId="4" borderId="0" xfId="4" quotePrefix="1" applyFont="1" applyFill="1" applyAlignment="1">
      <alignment horizontal="right" vertical="center" wrapText="1" shrinkToFit="1"/>
    </xf>
    <xf numFmtId="0" fontId="4" fillId="4" borderId="0" xfId="0" applyFont="1" applyFill="1" applyAlignment="1">
      <alignment horizontal="right" vertical="center" wrapText="1" shrinkToFit="1"/>
    </xf>
    <xf numFmtId="0" fontId="11" fillId="4" borderId="0" xfId="4" applyFont="1" applyFill="1" applyAlignment="1">
      <alignment horizontal="left" vertical="center" wrapText="1"/>
    </xf>
    <xf numFmtId="0" fontId="11" fillId="4" borderId="0" xfId="4" applyFont="1" applyFill="1" applyAlignment="1">
      <alignment horizontal="right" vertical="center" wrapText="1" shrinkToFit="1"/>
    </xf>
    <xf numFmtId="0" fontId="11" fillId="4" borderId="0" xfId="0" applyFont="1" applyFill="1" applyAlignment="1">
      <alignment horizontal="right" vertical="center" wrapText="1" shrinkToFit="1"/>
    </xf>
    <xf numFmtId="0" fontId="23" fillId="4" borderId="0" xfId="0" applyFont="1" applyFill="1" applyAlignment="1">
      <alignment vertical="center"/>
    </xf>
    <xf numFmtId="0" fontId="13" fillId="4" borderId="0" xfId="0" applyFont="1" applyFill="1" applyAlignment="1">
      <alignment vertical="center" wrapText="1"/>
    </xf>
    <xf numFmtId="0" fontId="13" fillId="4" borderId="0" xfId="0" applyFont="1" applyFill="1" applyAlignment="1">
      <alignment horizontal="right" vertical="center" wrapText="1" shrinkToFit="1"/>
    </xf>
    <xf numFmtId="166" fontId="12" fillId="4" borderId="0" xfId="1" applyNumberFormat="1" applyFont="1" applyFill="1" applyAlignment="1">
      <alignment horizontal="right" vertical="center" wrapText="1" shrinkToFit="1"/>
    </xf>
    <xf numFmtId="167" fontId="3" fillId="4" borderId="0" xfId="1" applyNumberFormat="1" applyFont="1" applyFill="1" applyAlignment="1">
      <alignment horizontal="right" vertical="center" wrapText="1" shrinkToFit="1"/>
    </xf>
    <xf numFmtId="167" fontId="3" fillId="0" borderId="0" xfId="1" applyNumberFormat="1" applyFont="1" applyAlignment="1">
      <alignment horizontal="right" vertical="center" wrapText="1" shrinkToFit="1"/>
    </xf>
    <xf numFmtId="166" fontId="3" fillId="4" borderId="0" xfId="1" applyNumberFormat="1" applyFont="1" applyFill="1" applyAlignment="1">
      <alignment horizontal="right" vertical="center" wrapText="1" shrinkToFit="1"/>
    </xf>
    <xf numFmtId="0" fontId="13" fillId="6" borderId="2" xfId="0" applyFont="1" applyFill="1" applyBorder="1" applyAlignment="1">
      <alignment vertical="center" wrapText="1"/>
    </xf>
    <xf numFmtId="167" fontId="3" fillId="6" borderId="2" xfId="1" applyNumberFormat="1" applyFont="1" applyFill="1" applyBorder="1" applyAlignment="1">
      <alignment horizontal="right" vertical="center" wrapText="1" shrinkToFit="1"/>
    </xf>
    <xf numFmtId="0" fontId="13" fillId="4" borderId="6" xfId="0" applyFont="1" applyFill="1" applyBorder="1" applyAlignment="1">
      <alignment vertical="center" wrapText="1"/>
    </xf>
    <xf numFmtId="166" fontId="12" fillId="4" borderId="6" xfId="1" applyNumberFormat="1" applyFont="1" applyFill="1" applyBorder="1" applyAlignment="1">
      <alignment horizontal="right" vertical="center" wrapText="1" shrinkToFit="1"/>
    </xf>
    <xf numFmtId="167" fontId="3" fillId="4" borderId="6" xfId="1" applyNumberFormat="1" applyFont="1" applyFill="1" applyBorder="1" applyAlignment="1">
      <alignment horizontal="right" vertical="center" wrapText="1" shrinkToFit="1"/>
    </xf>
    <xf numFmtId="167" fontId="3" fillId="0" borderId="6" xfId="1" applyNumberFormat="1" applyFont="1" applyBorder="1" applyAlignment="1">
      <alignment horizontal="right" vertical="center" wrapText="1" shrinkToFit="1"/>
    </xf>
    <xf numFmtId="167" fontId="3" fillId="3" borderId="6" xfId="1" applyNumberFormat="1" applyFont="1" applyFill="1" applyBorder="1" applyAlignment="1">
      <alignment horizontal="right" vertical="center" wrapText="1" shrinkToFit="1"/>
    </xf>
    <xf numFmtId="0" fontId="13" fillId="6" borderId="0" xfId="0" applyFont="1" applyFill="1" applyAlignment="1">
      <alignment horizontal="left" vertical="center" wrapText="1" indent="1"/>
    </xf>
    <xf numFmtId="0" fontId="13" fillId="4" borderId="0" xfId="0" quotePrefix="1" applyFont="1" applyFill="1" applyAlignment="1">
      <alignment horizontal="right" vertical="center" wrapText="1" shrinkToFit="1"/>
    </xf>
    <xf numFmtId="166" fontId="12" fillId="6" borderId="0" xfId="1" applyNumberFormat="1" applyFont="1" applyFill="1" applyAlignment="1">
      <alignment horizontal="right" vertical="center" wrapText="1" shrinkToFit="1"/>
    </xf>
    <xf numFmtId="167" fontId="3" fillId="6" borderId="0" xfId="1" applyNumberFormat="1" applyFont="1" applyFill="1" applyAlignment="1">
      <alignment horizontal="right" vertical="center" wrapText="1" shrinkToFit="1"/>
    </xf>
    <xf numFmtId="0" fontId="13" fillId="4" borderId="0" xfId="0" applyFont="1" applyFill="1" applyAlignment="1">
      <alignment horizontal="left" vertical="center" wrapText="1" indent="1"/>
    </xf>
    <xf numFmtId="167" fontId="3" fillId="3" borderId="0" xfId="1" applyNumberFormat="1" applyFont="1" applyFill="1" applyAlignment="1">
      <alignment horizontal="right" vertical="center" wrapText="1" shrinkToFit="1"/>
    </xf>
    <xf numFmtId="0" fontId="13" fillId="6" borderId="0" xfId="0" applyFont="1" applyFill="1" applyAlignment="1">
      <alignment vertical="center" wrapText="1"/>
    </xf>
    <xf numFmtId="166" fontId="3" fillId="3" borderId="0" xfId="1" applyNumberFormat="1" applyFont="1" applyFill="1" applyAlignment="1">
      <alignment horizontal="right" vertical="center" wrapText="1" shrinkToFi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right" vertical="center" wrapText="1" shrinkToFit="1"/>
    </xf>
    <xf numFmtId="0" fontId="3" fillId="3" borderId="0" xfId="0" applyFont="1" applyFill="1" applyAlignment="1">
      <alignment vertical="center"/>
    </xf>
    <xf numFmtId="0" fontId="13" fillId="6" borderId="6" xfId="0" applyFont="1" applyFill="1" applyBorder="1" applyAlignment="1">
      <alignment horizontal="left" vertical="center" wrapText="1"/>
    </xf>
    <xf numFmtId="166" fontId="12" fillId="6" borderId="6" xfId="1" applyNumberFormat="1" applyFont="1" applyFill="1" applyBorder="1" applyAlignment="1">
      <alignment horizontal="right" vertical="center" wrapText="1" shrinkToFit="1"/>
    </xf>
    <xf numFmtId="166" fontId="3" fillId="6" borderId="6" xfId="1" quotePrefix="1" applyNumberFormat="1" applyFont="1" applyFill="1" applyBorder="1" applyAlignment="1">
      <alignment horizontal="right" vertical="center" wrapText="1" shrinkToFit="1"/>
    </xf>
    <xf numFmtId="167" fontId="3" fillId="6" borderId="6" xfId="1" applyNumberFormat="1" applyFont="1" applyFill="1" applyBorder="1" applyAlignment="1">
      <alignment horizontal="right" vertical="center" wrapText="1" shrinkToFit="1"/>
    </xf>
    <xf numFmtId="0" fontId="13" fillId="4" borderId="0" xfId="0" quotePrefix="1" applyFont="1" applyFill="1" applyAlignment="1">
      <alignment horizontal="left" vertical="center" wrapText="1" indent="1"/>
    </xf>
    <xf numFmtId="43" fontId="3" fillId="4" borderId="0" xfId="1" quotePrefix="1" applyFont="1" applyFill="1" applyAlignment="1">
      <alignment horizontal="right" vertical="center" wrapText="1" shrinkToFit="1"/>
    </xf>
    <xf numFmtId="0" fontId="13" fillId="6" borderId="0" xfId="0" quotePrefix="1" applyFont="1" applyFill="1" applyAlignment="1">
      <alignment horizontal="left" vertical="center" wrapText="1" indent="1"/>
    </xf>
    <xf numFmtId="166" fontId="3" fillId="6" borderId="0" xfId="1" quotePrefix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horizontal="left" vertical="center" wrapText="1" indent="1"/>
    </xf>
    <xf numFmtId="166" fontId="12" fillId="4" borderId="2" xfId="1" applyNumberFormat="1" applyFont="1" applyFill="1" applyBorder="1" applyAlignment="1">
      <alignment horizontal="right" vertical="center" wrapText="1" shrinkToFit="1"/>
    </xf>
    <xf numFmtId="166" fontId="3" fillId="4" borderId="2" xfId="1" quotePrefix="1" applyNumberFormat="1" applyFont="1" applyFill="1" applyBorder="1" applyAlignment="1">
      <alignment horizontal="right" vertical="center" wrapText="1" shrinkToFit="1"/>
    </xf>
    <xf numFmtId="167" fontId="3" fillId="4" borderId="2" xfId="1" applyNumberFormat="1" applyFont="1" applyFill="1" applyBorder="1" applyAlignment="1">
      <alignment horizontal="right" vertical="center" wrapText="1" shrinkToFit="1"/>
    </xf>
    <xf numFmtId="167" fontId="3" fillId="0" borderId="2" xfId="1" applyNumberFormat="1" applyFont="1" applyBorder="1" applyAlignment="1">
      <alignment horizontal="right" vertical="center" wrapText="1" shrinkToFit="1"/>
    </xf>
    <xf numFmtId="167" fontId="3" fillId="3" borderId="2" xfId="1" applyNumberFormat="1" applyFont="1" applyFill="1" applyBorder="1" applyAlignment="1">
      <alignment horizontal="right" vertical="center" wrapText="1" shrinkToFit="1"/>
    </xf>
    <xf numFmtId="166" fontId="3" fillId="6" borderId="6" xfId="1" applyNumberFormat="1" applyFont="1" applyFill="1" applyBorder="1" applyAlignment="1">
      <alignment horizontal="right" vertical="center" wrapText="1" shrinkToFit="1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right" wrapText="1" shrinkToFit="1"/>
    </xf>
    <xf numFmtId="166" fontId="12" fillId="4" borderId="0" xfId="1" applyNumberFormat="1" applyFont="1" applyFill="1" applyAlignment="1">
      <alignment horizontal="right" wrapText="1" shrinkToFit="1"/>
    </xf>
    <xf numFmtId="167" fontId="3" fillId="3" borderId="0" xfId="1" applyNumberFormat="1" applyFont="1" applyFill="1" applyAlignment="1">
      <alignment horizontal="right" wrapText="1" shrinkToFit="1"/>
    </xf>
    <xf numFmtId="167" fontId="3" fillId="4" borderId="0" xfId="1" applyNumberFormat="1" applyFont="1" applyFill="1" applyAlignment="1">
      <alignment horizontal="right" wrapText="1" shrinkToFit="1"/>
    </xf>
    <xf numFmtId="166" fontId="3" fillId="3" borderId="0" xfId="1" applyNumberFormat="1" applyFont="1" applyFill="1" applyAlignment="1">
      <alignment horizontal="right" wrapText="1" shrinkToFit="1"/>
    </xf>
    <xf numFmtId="0" fontId="3" fillId="3" borderId="0" xfId="0" applyFont="1" applyFill="1"/>
    <xf numFmtId="169" fontId="25" fillId="6" borderId="0" xfId="2" quotePrefix="1" applyNumberFormat="1" applyFont="1" applyFill="1" applyAlignment="1">
      <alignment horizontal="right" vertical="center" wrapText="1" shrinkToFit="1"/>
    </xf>
    <xf numFmtId="9" fontId="25" fillId="6" borderId="0" xfId="2" quotePrefix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vertical="center" wrapText="1"/>
    </xf>
    <xf numFmtId="166" fontId="3" fillId="4" borderId="2" xfId="1" applyNumberFormat="1" applyFont="1" applyFill="1" applyBorder="1" applyAlignment="1">
      <alignment horizontal="right" vertical="center" wrapText="1" shrinkToFit="1"/>
    </xf>
    <xf numFmtId="0" fontId="13" fillId="6" borderId="4" xfId="0" applyFont="1" applyFill="1" applyBorder="1" applyAlignment="1">
      <alignment vertical="center" wrapText="1"/>
    </xf>
    <xf numFmtId="167" fontId="3" fillId="6" borderId="4" xfId="1" applyNumberFormat="1" applyFont="1" applyFill="1" applyBorder="1" applyAlignment="1">
      <alignment horizontal="right" vertical="center" wrapText="1" shrinkToFit="1"/>
    </xf>
    <xf numFmtId="9" fontId="24" fillId="4" borderId="0" xfId="2" applyFont="1" applyFill="1" applyAlignment="1">
      <alignment horizontal="right" vertical="center" wrapText="1" shrinkToFit="1"/>
    </xf>
    <xf numFmtId="166" fontId="13" fillId="4" borderId="0" xfId="1" applyNumberFormat="1" applyFont="1" applyFill="1" applyAlignment="1">
      <alignment horizontal="right" vertical="center" wrapText="1" shrinkToFit="1"/>
    </xf>
    <xf numFmtId="167" fontId="13" fillId="4" borderId="0" xfId="1" applyNumberFormat="1" applyFont="1" applyFill="1" applyAlignment="1">
      <alignment horizontal="right" vertical="center" wrapText="1" shrinkToFit="1"/>
    </xf>
    <xf numFmtId="167" fontId="13" fillId="0" borderId="0" xfId="1" applyNumberFormat="1" applyFont="1" applyAlignment="1">
      <alignment horizontal="right" vertical="center" wrapText="1" shrinkToFit="1"/>
    </xf>
    <xf numFmtId="9" fontId="24" fillId="3" borderId="0" xfId="2" applyFont="1" applyFill="1" applyAlignment="1">
      <alignment horizontal="right" vertical="center" wrapText="1" shrinkToFit="1"/>
    </xf>
    <xf numFmtId="167" fontId="13" fillId="3" borderId="0" xfId="1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vertical="center" wrapText="1"/>
    </xf>
    <xf numFmtId="167" fontId="23" fillId="4" borderId="0" xfId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horizontal="left" wrapText="1"/>
    </xf>
    <xf numFmtId="168" fontId="3" fillId="4" borderId="2" xfId="0" applyNumberFormat="1" applyFont="1" applyFill="1" applyBorder="1" applyAlignment="1">
      <alignment horizontal="right" vertical="center" wrapText="1" shrinkToFit="1"/>
    </xf>
    <xf numFmtId="0" fontId="3" fillId="6" borderId="0" xfId="0" applyFont="1" applyFill="1" applyAlignment="1">
      <alignment wrapText="1"/>
    </xf>
    <xf numFmtId="168" fontId="3" fillId="6" borderId="0" xfId="0" applyNumberFormat="1" applyFont="1" applyFill="1" applyAlignment="1">
      <alignment horizontal="right" vertical="center" wrapText="1" shrinkToFit="1"/>
    </xf>
    <xf numFmtId="168" fontId="24" fillId="6" borderId="0" xfId="0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wrapText="1"/>
    </xf>
    <xf numFmtId="168" fontId="24" fillId="0" borderId="2" xfId="0" applyNumberFormat="1" applyFont="1" applyBorder="1" applyAlignment="1">
      <alignment horizontal="right" vertical="center" wrapText="1" shrinkToFit="1"/>
    </xf>
    <xf numFmtId="0" fontId="4" fillId="6" borderId="0" xfId="0" applyFont="1" applyFill="1" applyAlignment="1">
      <alignment wrapText="1"/>
    </xf>
    <xf numFmtId="43" fontId="3" fillId="3" borderId="0" xfId="1" applyFont="1" applyFill="1" applyAlignment="1">
      <alignment horizontal="right" vertical="center" wrapText="1" shrinkToFi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 shrinkToFit="1"/>
    </xf>
    <xf numFmtId="166" fontId="12" fillId="3" borderId="4" xfId="1" applyNumberFormat="1" applyFont="1" applyFill="1" applyBorder="1" applyAlignment="1">
      <alignment horizontal="right" vertical="center" wrapText="1" shrinkToFit="1"/>
    </xf>
    <xf numFmtId="0" fontId="24" fillId="3" borderId="4" xfId="0" applyFont="1" applyFill="1" applyBorder="1" applyAlignment="1">
      <alignment horizontal="right" vertical="center" wrapText="1" shrinkToFit="1"/>
    </xf>
    <xf numFmtId="167" fontId="24" fillId="3" borderId="4" xfId="1" applyNumberFormat="1" applyFont="1" applyFill="1" applyBorder="1" applyAlignment="1">
      <alignment horizontal="right" vertical="center" wrapText="1" shrinkToFit="1"/>
    </xf>
    <xf numFmtId="167" fontId="3" fillId="4" borderId="4" xfId="1" applyNumberFormat="1" applyFont="1" applyFill="1" applyBorder="1" applyAlignment="1">
      <alignment horizontal="right" vertical="center" wrapText="1" shrinkToFit="1"/>
    </xf>
    <xf numFmtId="168" fontId="24" fillId="0" borderId="4" xfId="0" applyNumberFormat="1" applyFont="1" applyBorder="1" applyAlignment="1">
      <alignment horizontal="right" vertical="center" wrapText="1" shrinkToFit="1"/>
    </xf>
    <xf numFmtId="0" fontId="3" fillId="3" borderId="0" xfId="0" applyFont="1" applyFill="1" applyAlignment="1">
      <alignment horizontal="right" vertical="center" wrapText="1" shrinkToFit="1"/>
    </xf>
    <xf numFmtId="167" fontId="13" fillId="3" borderId="4" xfId="1" applyNumberFormat="1" applyFont="1" applyFill="1" applyBorder="1" applyAlignment="1">
      <alignment horizontal="right" vertical="center" wrapText="1" shrinkToFit="1"/>
    </xf>
    <xf numFmtId="0" fontId="3" fillId="3" borderId="0" xfId="0" applyFont="1" applyFill="1" applyAlignment="1">
      <alignment vertical="center" wrapText="1"/>
    </xf>
    <xf numFmtId="168" fontId="3" fillId="0" borderId="0" xfId="0" applyNumberFormat="1" applyFont="1" applyAlignment="1">
      <alignment horizontal="right" vertical="center" wrapText="1" shrinkToFit="1"/>
    </xf>
    <xf numFmtId="0" fontId="3" fillId="0" borderId="0" xfId="0" applyFont="1" applyAlignment="1">
      <alignment horizontal="right" vertical="center" wrapText="1" shrinkToFit="1"/>
    </xf>
    <xf numFmtId="0" fontId="4" fillId="4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right" vertical="center" wrapText="1" shrinkToFit="1"/>
    </xf>
    <xf numFmtId="0" fontId="3" fillId="4" borderId="0" xfId="0" applyFont="1" applyFill="1"/>
    <xf numFmtId="167" fontId="19" fillId="4" borderId="0" xfId="1" applyNumberFormat="1" applyFont="1" applyFill="1" applyAlignment="1">
      <alignment horizontal="right" vertical="center" wrapText="1" shrinkToFit="1"/>
    </xf>
    <xf numFmtId="0" fontId="20" fillId="4" borderId="0" xfId="0" applyFont="1" applyFill="1" applyAlignment="1">
      <alignment horizontal="right" vertical="center" wrapText="1" shrinkToFit="1"/>
    </xf>
    <xf numFmtId="0" fontId="20" fillId="3" borderId="0" xfId="0" applyFont="1" applyFill="1" applyAlignment="1">
      <alignment horizontal="right" vertical="center" wrapText="1" shrinkToFit="1"/>
    </xf>
    <xf numFmtId="166" fontId="20" fillId="4" borderId="0" xfId="0" applyNumberFormat="1" applyFont="1" applyFill="1" applyAlignment="1">
      <alignment horizontal="right" vertical="center" wrapText="1" shrinkToFit="1"/>
    </xf>
    <xf numFmtId="169" fontId="3" fillId="4" borderId="0" xfId="2" applyNumberFormat="1" applyFont="1" applyFill="1" applyAlignment="1">
      <alignment horizontal="right" vertical="center" wrapText="1" shrinkToFit="1"/>
    </xf>
    <xf numFmtId="166" fontId="12" fillId="4" borderId="0" xfId="0" applyNumberFormat="1" applyFont="1" applyFill="1" applyAlignment="1">
      <alignment horizontal="right" vertical="center" wrapText="1" shrinkToFit="1"/>
    </xf>
    <xf numFmtId="0" fontId="12" fillId="4" borderId="0" xfId="0" applyFont="1" applyFill="1" applyAlignment="1">
      <alignment horizontal="centerContinuous" vertical="center"/>
    </xf>
    <xf numFmtId="166" fontId="4" fillId="4" borderId="0" xfId="0" applyNumberFormat="1" applyFont="1" applyFill="1" applyAlignment="1">
      <alignment horizontal="centerContinuous" vertical="center"/>
    </xf>
    <xf numFmtId="0" fontId="12" fillId="4" borderId="0" xfId="4" quotePrefix="1" applyFont="1" applyFill="1" applyAlignment="1">
      <alignment horizontal="left" vertical="center"/>
    </xf>
    <xf numFmtId="0" fontId="12" fillId="4" borderId="0" xfId="4" applyFont="1" applyFill="1" applyAlignment="1">
      <alignment vertical="center"/>
    </xf>
    <xf numFmtId="0" fontId="11" fillId="4" borderId="0" xfId="4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0" fontId="23" fillId="4" borderId="0" xfId="0" applyFont="1" applyFill="1" applyAlignment="1">
      <alignment horizontal="right" vertical="center"/>
    </xf>
    <xf numFmtId="0" fontId="13" fillId="4" borderId="0" xfId="0" quotePrefix="1" applyFont="1" applyFill="1" applyAlignment="1">
      <alignment horizontal="left" vertical="center"/>
    </xf>
    <xf numFmtId="0" fontId="13" fillId="4" borderId="0" xfId="0" applyFont="1" applyFill="1" applyAlignment="1">
      <alignment vertical="center"/>
    </xf>
    <xf numFmtId="167" fontId="8" fillId="3" borderId="0" xfId="1" applyNumberFormat="1" applyFont="1" applyFill="1" applyAlignment="1">
      <alignment horizontal="right" vertical="center" wrapText="1" shrinkToFit="1"/>
    </xf>
    <xf numFmtId="43" fontId="8" fillId="3" borderId="0" xfId="1" applyFont="1" applyFill="1" applyAlignment="1">
      <alignment horizontal="right" vertical="center" wrapText="1" shrinkToFit="1"/>
    </xf>
    <xf numFmtId="166" fontId="12" fillId="3" borderId="6" xfId="1" applyNumberFormat="1" applyFont="1" applyFill="1" applyBorder="1" applyAlignment="1">
      <alignment horizontal="right" vertical="center" wrapText="1" shrinkToFit="1"/>
    </xf>
    <xf numFmtId="0" fontId="13" fillId="6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43" fontId="8" fillId="0" borderId="0" xfId="1" applyFont="1" applyAlignment="1">
      <alignment horizontal="right" vertical="center" wrapText="1" shrinkToFit="1"/>
    </xf>
    <xf numFmtId="0" fontId="13" fillId="4" borderId="0" xfId="0" applyFont="1" applyFill="1"/>
    <xf numFmtId="166" fontId="12" fillId="6" borderId="0" xfId="1" applyNumberFormat="1" applyFont="1" applyFill="1" applyAlignment="1">
      <alignment horizontal="right" wrapText="1" shrinkToFit="1"/>
    </xf>
    <xf numFmtId="167" fontId="3" fillId="6" borderId="0" xfId="1" applyNumberFormat="1" applyFont="1" applyFill="1" applyAlignment="1">
      <alignment horizontal="right" wrapText="1" shrinkToFit="1"/>
    </xf>
    <xf numFmtId="0" fontId="13" fillId="3" borderId="0" xfId="0" applyFont="1" applyFill="1" applyAlignment="1">
      <alignment horizontal="left" vertical="center"/>
    </xf>
    <xf numFmtId="0" fontId="3" fillId="6" borderId="0" xfId="0" applyFont="1" applyFill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67" fontId="3" fillId="3" borderId="4" xfId="1" applyNumberFormat="1" applyFont="1" applyFill="1" applyBorder="1" applyAlignment="1">
      <alignment horizontal="right" vertical="center" wrapText="1" shrinkToFit="1"/>
    </xf>
    <xf numFmtId="167" fontId="8" fillId="0" borderId="0" xfId="1" applyNumberFormat="1" applyFont="1" applyAlignment="1">
      <alignment horizontal="right" vertical="center" wrapText="1" shrinkToFit="1"/>
    </xf>
    <xf numFmtId="0" fontId="3" fillId="7" borderId="0" xfId="0" applyFont="1" applyFill="1" applyAlignment="1">
      <alignment vertical="center"/>
    </xf>
    <xf numFmtId="43" fontId="5" fillId="4" borderId="0" xfId="1" applyFont="1" applyFill="1" applyAlignment="1">
      <alignment horizontal="right" vertical="center" wrapText="1" shrinkToFit="1"/>
    </xf>
    <xf numFmtId="167" fontId="5" fillId="4" borderId="0" xfId="1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43" fontId="3" fillId="4" borderId="0" xfId="1" applyFont="1" applyFill="1" applyAlignment="1">
      <alignment horizontal="right" vertical="center" wrapText="1" shrinkToFit="1"/>
    </xf>
    <xf numFmtId="0" fontId="3" fillId="4" borderId="0" xfId="4" applyFont="1" applyFill="1" applyAlignment="1">
      <alignment horizontal="right" vertical="center" wrapText="1" shrinkToFit="1"/>
    </xf>
    <xf numFmtId="0" fontId="7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right" vertical="center" wrapText="1" shrinkToFit="1"/>
    </xf>
    <xf numFmtId="167" fontId="12" fillId="3" borderId="0" xfId="1" applyNumberFormat="1" applyFont="1" applyFill="1" applyAlignment="1">
      <alignment horizontal="right" vertical="center" wrapText="1" shrinkToFit="1"/>
    </xf>
    <xf numFmtId="0" fontId="3" fillId="6" borderId="0" xfId="4" applyFont="1" applyFill="1" applyAlignment="1">
      <alignment vertical="center" wrapText="1"/>
    </xf>
    <xf numFmtId="0" fontId="3" fillId="3" borderId="0" xfId="4" applyFont="1" applyFill="1" applyAlignment="1">
      <alignment vertical="center"/>
    </xf>
    <xf numFmtId="167" fontId="12" fillId="6" borderId="0" xfId="1" applyNumberFormat="1" applyFont="1" applyFill="1" applyAlignment="1">
      <alignment horizontal="right" vertical="center" wrapText="1" shrinkToFit="1"/>
    </xf>
    <xf numFmtId="0" fontId="3" fillId="3" borderId="0" xfId="4" applyFont="1" applyFill="1" applyAlignment="1">
      <alignment vertical="center" wrapText="1"/>
    </xf>
    <xf numFmtId="0" fontId="29" fillId="3" borderId="4" xfId="0" applyFont="1" applyFill="1" applyBorder="1" applyAlignment="1">
      <alignment vertical="center"/>
    </xf>
    <xf numFmtId="0" fontId="29" fillId="3" borderId="0" xfId="0" applyFont="1" applyFill="1" applyAlignment="1">
      <alignment vertical="center"/>
    </xf>
    <xf numFmtId="168" fontId="3" fillId="3" borderId="0" xfId="4" applyNumberFormat="1" applyFont="1" applyFill="1" applyAlignment="1">
      <alignment horizontal="right" vertical="center" wrapText="1" shrinkToFit="1"/>
    </xf>
    <xf numFmtId="167" fontId="12" fillId="0" borderId="0" xfId="1" applyNumberFormat="1" applyFont="1" applyAlignment="1">
      <alignment horizontal="right" vertical="center" wrapText="1" shrinkToFit="1"/>
    </xf>
    <xf numFmtId="168" fontId="3" fillId="0" borderId="0" xfId="4" applyNumberFormat="1" applyFont="1" applyAlignment="1">
      <alignment horizontal="right" vertical="center" wrapText="1" shrinkToFit="1"/>
    </xf>
    <xf numFmtId="0" fontId="13" fillId="3" borderId="0" xfId="0" applyFont="1" applyFill="1" applyAlignment="1">
      <alignment vertical="center"/>
    </xf>
    <xf numFmtId="0" fontId="4" fillId="4" borderId="0" xfId="3" applyFont="1" applyFill="1" applyAlignment="1">
      <alignment horizontal="center" vertical="center"/>
    </xf>
    <xf numFmtId="0" fontId="4" fillId="4" borderId="0" xfId="3" applyFont="1" applyFill="1" applyAlignment="1">
      <alignment horizontal="centerContinuous" vertical="center"/>
    </xf>
    <xf numFmtId="0" fontId="12" fillId="4" borderId="0" xfId="3" applyFont="1" applyFill="1" applyAlignment="1">
      <alignment vertical="center"/>
    </xf>
    <xf numFmtId="0" fontId="3" fillId="4" borderId="0" xfId="3" applyFont="1" applyFill="1" applyAlignment="1">
      <alignment vertical="center"/>
    </xf>
    <xf numFmtId="0" fontId="4" fillId="4" borderId="0" xfId="3" applyFont="1" applyFill="1" applyAlignment="1">
      <alignment horizontal="left" vertical="center"/>
    </xf>
    <xf numFmtId="0" fontId="12" fillId="4" borderId="0" xfId="3" applyFont="1" applyFill="1" applyAlignment="1">
      <alignment horizontal="centerContinuous" vertical="center"/>
    </xf>
    <xf numFmtId="0" fontId="3" fillId="4" borderId="0" xfId="3" applyFont="1" applyFill="1" applyAlignment="1">
      <alignment horizontal="centerContinuous" vertical="center"/>
    </xf>
    <xf numFmtId="0" fontId="29" fillId="0" borderId="0" xfId="3" applyFont="1" applyAlignment="1">
      <alignment vertical="center"/>
    </xf>
    <xf numFmtId="0" fontId="29" fillId="4" borderId="0" xfId="3" applyFont="1" applyFill="1" applyAlignment="1">
      <alignment vertical="center"/>
    </xf>
    <xf numFmtId="0" fontId="9" fillId="4" borderId="0" xfId="3" applyFont="1" applyFill="1" applyAlignment="1">
      <alignment vertical="center"/>
    </xf>
    <xf numFmtId="0" fontId="29" fillId="0" borderId="0" xfId="3" applyFont="1" applyAlignment="1">
      <alignment vertical="center" wrapText="1" shrinkToFit="1"/>
    </xf>
    <xf numFmtId="0" fontId="29" fillId="4" borderId="0" xfId="3" applyFont="1" applyFill="1" applyAlignment="1">
      <alignment vertical="center" shrinkToFit="1"/>
    </xf>
    <xf numFmtId="0" fontId="30" fillId="0" borderId="0" xfId="3" applyFont="1" applyAlignment="1">
      <alignment horizontal="center" vertical="center" wrapText="1" shrinkToFit="1"/>
    </xf>
    <xf numFmtId="0" fontId="29" fillId="4" borderId="0" xfId="3" applyFont="1" applyFill="1" applyAlignment="1">
      <alignment horizontal="right" vertical="center"/>
    </xf>
    <xf numFmtId="0" fontId="29" fillId="0" borderId="0" xfId="3" applyFont="1" applyAlignment="1">
      <alignment horizontal="right" vertical="center" wrapText="1" shrinkToFit="1"/>
    </xf>
    <xf numFmtId="0" fontId="3" fillId="4" borderId="0" xfId="3" applyFont="1" applyFill="1" applyAlignment="1">
      <alignment horizontal="right" vertical="center"/>
    </xf>
    <xf numFmtId="171" fontId="11" fillId="0" borderId="0" xfId="3" applyNumberFormat="1" applyFont="1" applyAlignment="1">
      <alignment horizontal="right" vertical="center" wrapText="1" shrinkToFit="1"/>
    </xf>
    <xf numFmtId="0" fontId="11" fillId="3" borderId="0" xfId="3" applyFont="1" applyFill="1" applyAlignment="1">
      <alignment horizontal="right" vertical="center" wrapText="1" shrinkToFit="1"/>
    </xf>
    <xf numFmtId="0" fontId="11" fillId="0" borderId="0" xfId="3" applyFont="1" applyAlignment="1">
      <alignment horizontal="right" vertical="center" wrapText="1" shrinkToFit="1"/>
    </xf>
    <xf numFmtId="0" fontId="3" fillId="4" borderId="0" xfId="3" applyFont="1" applyFill="1" applyAlignment="1">
      <alignment horizontal="left" vertical="center" wrapText="1"/>
    </xf>
    <xf numFmtId="0" fontId="3" fillId="0" borderId="0" xfId="3" applyFont="1" applyAlignment="1">
      <alignment horizontal="left" vertical="center" wrapText="1" shrinkToFit="1"/>
    </xf>
    <xf numFmtId="10" fontId="3" fillId="3" borderId="0" xfId="2" applyNumberFormat="1" applyFont="1" applyFill="1" applyAlignment="1">
      <alignment horizontal="right" vertical="center" wrapText="1" shrinkToFit="1"/>
    </xf>
    <xf numFmtId="10" fontId="3" fillId="0" borderId="0" xfId="2" applyNumberFormat="1" applyFont="1" applyAlignment="1">
      <alignment horizontal="right" vertical="center" wrapText="1" shrinkToFit="1"/>
    </xf>
    <xf numFmtId="170" fontId="3" fillId="3" borderId="0" xfId="1" applyNumberFormat="1" applyFont="1" applyFill="1" applyAlignment="1">
      <alignment horizontal="right" vertical="center" wrapText="1" shrinkToFit="1"/>
    </xf>
    <xf numFmtId="170" fontId="3" fillId="0" borderId="0" xfId="1" applyNumberFormat="1" applyFont="1" applyAlignment="1">
      <alignment horizontal="right" vertical="center" wrapText="1" shrinkToFit="1"/>
    </xf>
    <xf numFmtId="0" fontId="3" fillId="6" borderId="0" xfId="3" applyFont="1" applyFill="1" applyAlignment="1">
      <alignment horizontal="left" vertical="center" wrapText="1"/>
    </xf>
    <xf numFmtId="10" fontId="3" fillId="6" borderId="0" xfId="2" applyNumberFormat="1" applyFont="1" applyFill="1" applyAlignment="1">
      <alignment horizontal="right" vertical="center" wrapText="1" shrinkToFit="1"/>
    </xf>
    <xf numFmtId="43" fontId="3" fillId="6" borderId="0" xfId="1" applyFont="1" applyFill="1" applyAlignment="1">
      <alignment horizontal="right" vertical="center" wrapText="1" shrinkToFit="1"/>
    </xf>
    <xf numFmtId="170" fontId="3" fillId="6" borderId="0" xfId="1" applyNumberFormat="1" applyFont="1" applyFill="1" applyAlignment="1">
      <alignment horizontal="right" vertical="center" wrapText="1" shrinkToFit="1"/>
    </xf>
    <xf numFmtId="0" fontId="3" fillId="4" borderId="0" xfId="3" applyFont="1" applyFill="1" applyAlignment="1">
      <alignment vertical="center" wrapText="1"/>
    </xf>
    <xf numFmtId="0" fontId="3" fillId="0" borderId="0" xfId="3" applyFont="1" applyAlignment="1">
      <alignment vertical="center" wrapText="1" shrinkToFit="1"/>
    </xf>
    <xf numFmtId="0" fontId="3" fillId="6" borderId="0" xfId="3" applyFont="1" applyFill="1" applyAlignment="1">
      <alignment vertical="center" wrapText="1"/>
    </xf>
    <xf numFmtId="0" fontId="13" fillId="0" borderId="4" xfId="3" applyFont="1" applyBorder="1" applyAlignment="1">
      <alignment vertical="center" wrapText="1" shrinkToFit="1"/>
    </xf>
    <xf numFmtId="10" fontId="3" fillId="0" borderId="4" xfId="2" applyNumberFormat="1" applyFont="1" applyBorder="1" applyAlignment="1">
      <alignment horizontal="right" vertical="center" wrapText="1" shrinkToFit="1"/>
    </xf>
    <xf numFmtId="170" fontId="3" fillId="0" borderId="4" xfId="1" applyNumberFormat="1" applyFont="1" applyBorder="1" applyAlignment="1">
      <alignment horizontal="right" vertical="center" wrapText="1" shrinkToFit="1"/>
    </xf>
    <xf numFmtId="0" fontId="13" fillId="4" borderId="0" xfId="3" applyFont="1" applyFill="1" applyAlignment="1">
      <alignment vertical="center"/>
    </xf>
    <xf numFmtId="10" fontId="3" fillId="3" borderId="0" xfId="2" applyNumberFormat="1" applyFont="1" applyFill="1" applyAlignment="1">
      <alignment horizontal="right" vertical="center"/>
    </xf>
    <xf numFmtId="10" fontId="3" fillId="0" borderId="0" xfId="2" applyNumberFormat="1" applyFont="1" applyAlignment="1">
      <alignment horizontal="right" vertical="center"/>
    </xf>
    <xf numFmtId="43" fontId="3" fillId="3" borderId="0" xfId="1" applyFont="1" applyFill="1" applyAlignment="1">
      <alignment horizontal="right" vertical="center"/>
    </xf>
    <xf numFmtId="170" fontId="3" fillId="3" borderId="0" xfId="1" applyNumberFormat="1" applyFont="1" applyFill="1" applyAlignment="1">
      <alignment horizontal="right" vertical="center"/>
    </xf>
    <xf numFmtId="170" fontId="3" fillId="0" borderId="0" xfId="1" applyNumberFormat="1" applyFont="1" applyAlignment="1">
      <alignment horizontal="right" vertical="center"/>
    </xf>
    <xf numFmtId="0" fontId="29" fillId="0" borderId="0" xfId="3" applyFont="1" applyAlignment="1">
      <alignment vertical="center" shrinkToFit="1"/>
    </xf>
    <xf numFmtId="0" fontId="29" fillId="4" borderId="0" xfId="3" applyFont="1" applyFill="1" applyAlignment="1">
      <alignment vertical="center" wrapText="1"/>
    </xf>
    <xf numFmtId="0" fontId="31" fillId="4" borderId="0" xfId="3" applyFont="1" applyFill="1" applyAlignment="1">
      <alignment vertical="center" wrapText="1"/>
    </xf>
    <xf numFmtId="0" fontId="31" fillId="4" borderId="0" xfId="3" applyFont="1" applyFill="1" applyAlignment="1">
      <alignment vertical="center"/>
    </xf>
    <xf numFmtId="0" fontId="31" fillId="4" borderId="0" xfId="3" applyFont="1" applyFill="1" applyAlignment="1">
      <alignment vertical="center" shrinkToFit="1"/>
    </xf>
    <xf numFmtId="168" fontId="29" fillId="4" borderId="0" xfId="3" applyNumberFormat="1" applyFont="1" applyFill="1" applyAlignment="1">
      <alignment vertical="center" shrinkToFit="1"/>
    </xf>
    <xf numFmtId="0" fontId="3" fillId="4" borderId="0" xfId="3" applyFont="1" applyFill="1" applyAlignment="1">
      <alignment horizontal="left" vertical="center"/>
    </xf>
    <xf numFmtId="167" fontId="3" fillId="4" borderId="0" xfId="1" applyNumberFormat="1" applyFont="1" applyFill="1" applyAlignment="1">
      <alignment horizontal="right" vertical="center"/>
    </xf>
    <xf numFmtId="0" fontId="13" fillId="3" borderId="0" xfId="3" applyFont="1" applyFill="1" applyAlignment="1">
      <alignment vertical="center"/>
    </xf>
    <xf numFmtId="0" fontId="12" fillId="4" borderId="0" xfId="0" applyFont="1" applyFill="1" applyAlignment="1">
      <alignment horizontal="centerContinuous" vertical="center" wrapText="1"/>
    </xf>
    <xf numFmtId="166" fontId="32" fillId="4" borderId="0" xfId="0" applyNumberFormat="1" applyFont="1" applyFill="1" applyAlignment="1">
      <alignment horizontal="centerContinuous" vertical="center"/>
    </xf>
    <xf numFmtId="167" fontId="4" fillId="4" borderId="0" xfId="1" applyNumberFormat="1" applyFont="1" applyFill="1" applyAlignment="1">
      <alignment horizontal="centerContinuous" vertical="center"/>
    </xf>
    <xf numFmtId="0" fontId="11" fillId="4" borderId="0" xfId="4" applyFont="1" applyFill="1" applyAlignment="1">
      <alignment horizontal="right" vertical="center" wrapText="1"/>
    </xf>
    <xf numFmtId="0" fontId="8" fillId="3" borderId="4" xfId="0" applyFont="1" applyFill="1" applyBorder="1" applyAlignment="1">
      <alignment horizontal="right" vertical="center" wrapText="1" shrinkToFit="1"/>
    </xf>
    <xf numFmtId="167" fontId="8" fillId="3" borderId="4" xfId="1" applyNumberFormat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vertical="center"/>
    </xf>
    <xf numFmtId="0" fontId="12" fillId="4" borderId="0" xfId="3" applyFont="1" applyFill="1" applyAlignment="1">
      <alignment vertical="center" wrapText="1"/>
    </xf>
    <xf numFmtId="166" fontId="5" fillId="4" borderId="0" xfId="1" applyNumberFormat="1" applyFont="1" applyFill="1" applyAlignment="1">
      <alignment horizontal="right" vertical="center" wrapText="1" shrinkToFit="1"/>
    </xf>
    <xf numFmtId="166" fontId="8" fillId="4" borderId="0" xfId="1" applyNumberFormat="1" applyFont="1" applyFill="1" applyAlignment="1">
      <alignment horizontal="right" vertical="center" wrapText="1" shrinkToFit="1"/>
    </xf>
    <xf numFmtId="169" fontId="5" fillId="4" borderId="0" xfId="2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vertical="center" wrapText="1" shrinkToFit="1"/>
    </xf>
    <xf numFmtId="0" fontId="4" fillId="6" borderId="7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37" fontId="12" fillId="6" borderId="0" xfId="0" applyNumberFormat="1" applyFont="1" applyFill="1" applyAlignment="1">
      <alignment horizontal="right" vertical="center" wrapText="1" shrinkToFit="1"/>
    </xf>
    <xf numFmtId="0" fontId="12" fillId="6" borderId="0" xfId="0" applyFont="1" applyFill="1" applyAlignment="1">
      <alignment horizontal="right" vertical="center" wrapText="1" shrinkToFit="1"/>
    </xf>
    <xf numFmtId="0" fontId="12" fillId="3" borderId="0" xfId="4" applyFont="1" applyFill="1" applyAlignment="1">
      <alignment horizontal="right" vertical="center" wrapText="1" shrinkToFit="1"/>
    </xf>
    <xf numFmtId="0" fontId="12" fillId="4" borderId="0" xfId="0" applyFont="1" applyFill="1" applyAlignment="1">
      <alignment vertical="center"/>
    </xf>
    <xf numFmtId="37" fontId="3" fillId="4" borderId="0" xfId="0" applyNumberFormat="1" applyFont="1" applyFill="1" applyAlignment="1">
      <alignment horizontal="right" vertical="center" wrapText="1" shrinkToFit="1"/>
    </xf>
    <xf numFmtId="0" fontId="8" fillId="3" borderId="0" xfId="0" applyFont="1" applyFill="1" applyAlignment="1">
      <alignment horizontal="right" vertical="center" wrapText="1" shrinkToFit="1"/>
    </xf>
    <xf numFmtId="166" fontId="8" fillId="3" borderId="0" xfId="1" applyNumberFormat="1" applyFont="1" applyFill="1" applyAlignment="1">
      <alignment horizontal="right" vertical="center" wrapText="1" shrinkToFit="1"/>
    </xf>
    <xf numFmtId="168" fontId="8" fillId="3" borderId="0" xfId="0" applyNumberFormat="1" applyFont="1" applyFill="1" applyAlignment="1">
      <alignment horizontal="right" vertical="center" wrapText="1" shrinkToFit="1"/>
    </xf>
    <xf numFmtId="0" fontId="3" fillId="6" borderId="0" xfId="0" applyFont="1" applyFill="1" applyAlignment="1">
      <alignment horizontal="left" vertical="center" wrapText="1" indent="1"/>
    </xf>
    <xf numFmtId="0" fontId="8" fillId="6" borderId="0" xfId="0" applyFont="1" applyFill="1" applyAlignment="1">
      <alignment horizontal="right" vertical="center" wrapText="1" shrinkToFit="1"/>
    </xf>
    <xf numFmtId="172" fontId="3" fillId="6" borderId="0" xfId="5" applyNumberFormat="1" applyFont="1" applyFill="1" applyAlignment="1">
      <alignment horizontal="right" vertical="center" wrapText="1" shrinkToFit="1"/>
    </xf>
    <xf numFmtId="0" fontId="3" fillId="3" borderId="0" xfId="0" applyFont="1" applyFill="1" applyAlignment="1">
      <alignment horizontal="left" vertical="center" wrapText="1" indent="1"/>
    </xf>
    <xf numFmtId="37" fontId="12" fillId="4" borderId="0" xfId="0" applyNumberFormat="1" applyFont="1" applyFill="1" applyAlignment="1">
      <alignment horizontal="right" vertical="center" wrapText="1" shrinkToFit="1"/>
    </xf>
    <xf numFmtId="0" fontId="3" fillId="3" borderId="0" xfId="4" applyFont="1" applyFill="1" applyAlignment="1">
      <alignment horizontal="right" vertical="center" wrapText="1" shrinkToFit="1"/>
    </xf>
    <xf numFmtId="172" fontId="3" fillId="3" borderId="0" xfId="5" applyNumberFormat="1" applyFont="1" applyFill="1" applyAlignment="1">
      <alignment horizontal="right" vertical="center" wrapText="1" shrinkToFit="1"/>
    </xf>
    <xf numFmtId="37" fontId="12" fillId="3" borderId="0" xfId="0" applyNumberFormat="1" applyFont="1" applyFill="1" applyAlignment="1">
      <alignment horizontal="right" vertical="center" wrapText="1" shrinkToFit="1"/>
    </xf>
    <xf numFmtId="0" fontId="13" fillId="3" borderId="0" xfId="0" quotePrefix="1" applyFont="1" applyFill="1" applyAlignment="1">
      <alignment horizontal="left" vertical="center" wrapText="1"/>
    </xf>
    <xf numFmtId="0" fontId="12" fillId="3" borderId="0" xfId="0" applyFont="1" applyFill="1" applyAlignment="1">
      <alignment horizontal="right" vertical="center" wrapText="1" shrinkToFit="1"/>
    </xf>
    <xf numFmtId="0" fontId="3" fillId="6" borderId="4" xfId="0" applyFont="1" applyFill="1" applyBorder="1" applyAlignment="1">
      <alignment horizontal="left" vertical="center" wrapText="1" indent="1"/>
    </xf>
    <xf numFmtId="167" fontId="12" fillId="6" borderId="4" xfId="1" applyNumberFormat="1" applyFont="1" applyFill="1" applyBorder="1" applyAlignment="1">
      <alignment horizontal="right" vertical="center" wrapText="1" shrinkToFit="1"/>
    </xf>
    <xf numFmtId="0" fontId="6" fillId="3" borderId="0" xfId="0" applyFont="1" applyFill="1"/>
    <xf numFmtId="0" fontId="6" fillId="0" borderId="0" xfId="0" applyFont="1"/>
    <xf numFmtId="9" fontId="26" fillId="4" borderId="0" xfId="2" applyFont="1" applyFill="1" applyAlignment="1">
      <alignment horizontal="centerContinuous"/>
    </xf>
    <xf numFmtId="0" fontId="4" fillId="4" borderId="0" xfId="0" applyFont="1" applyFill="1" applyAlignment="1">
      <alignment horizontal="centerContinuous"/>
    </xf>
    <xf numFmtId="0" fontId="12" fillId="4" borderId="0" xfId="4" quotePrefix="1" applyFont="1" applyFill="1" applyAlignment="1">
      <alignment horizontal="left"/>
    </xf>
    <xf numFmtId="0" fontId="5" fillId="3" borderId="0" xfId="4" applyFont="1" applyFill="1" applyAlignment="1">
      <alignment horizontal="center" vertical="center" wrapText="1" shrinkToFit="1"/>
    </xf>
    <xf numFmtId="0" fontId="11" fillId="4" borderId="0" xfId="4" applyFont="1" applyFill="1" applyAlignment="1">
      <alignment horizontal="right"/>
    </xf>
    <xf numFmtId="0" fontId="11" fillId="3" borderId="0" xfId="0" applyFont="1" applyFill="1" applyAlignment="1">
      <alignment horizontal="right"/>
    </xf>
    <xf numFmtId="0" fontId="23" fillId="4" borderId="0" xfId="0" applyFont="1" applyFill="1" applyAlignment="1">
      <alignment horizontal="right"/>
    </xf>
    <xf numFmtId="166" fontId="12" fillId="6" borderId="2" xfId="1" applyNumberFormat="1" applyFont="1" applyFill="1" applyBorder="1" applyAlignment="1">
      <alignment horizontal="right" wrapText="1" shrinkToFit="1"/>
    </xf>
    <xf numFmtId="167" fontId="3" fillId="6" borderId="2" xfId="1" applyNumberFormat="1" applyFont="1" applyFill="1" applyBorder="1" applyAlignment="1">
      <alignment horizontal="right" wrapText="1" shrinkToFit="1"/>
    </xf>
    <xf numFmtId="166" fontId="12" fillId="4" borderId="6" xfId="1" applyNumberFormat="1" applyFont="1" applyFill="1" applyBorder="1" applyAlignment="1">
      <alignment horizontal="right" wrapText="1" shrinkToFit="1"/>
    </xf>
    <xf numFmtId="167" fontId="3" fillId="4" borderId="6" xfId="1" applyNumberFormat="1" applyFont="1" applyFill="1" applyBorder="1" applyAlignment="1">
      <alignment horizontal="right" wrapText="1" shrinkToFit="1"/>
    </xf>
    <xf numFmtId="0" fontId="13" fillId="4" borderId="0" xfId="0" quotePrefix="1" applyFont="1" applyFill="1" applyAlignment="1">
      <alignment horizontal="left"/>
    </xf>
    <xf numFmtId="167" fontId="8" fillId="3" borderId="0" xfId="1" applyNumberFormat="1" applyFont="1" applyFill="1" applyAlignment="1">
      <alignment horizontal="right" wrapText="1" shrinkToFit="1"/>
    </xf>
    <xf numFmtId="0" fontId="13" fillId="3" borderId="0" xfId="0" applyFont="1" applyFill="1" applyAlignment="1">
      <alignment horizontal="left"/>
    </xf>
    <xf numFmtId="166" fontId="12" fillId="3" borderId="6" xfId="1" applyNumberFormat="1" applyFont="1" applyFill="1" applyBorder="1" applyAlignment="1">
      <alignment horizontal="right" wrapText="1" shrinkToFit="1"/>
    </xf>
    <xf numFmtId="167" fontId="3" fillId="3" borderId="6" xfId="1" applyNumberFormat="1" applyFont="1" applyFill="1" applyBorder="1" applyAlignment="1">
      <alignment horizontal="right" wrapText="1" shrinkToFit="1"/>
    </xf>
    <xf numFmtId="164" fontId="8" fillId="3" borderId="0" xfId="0" applyNumberFormat="1" applyFont="1" applyFill="1" applyAlignment="1">
      <alignment horizontal="right" wrapText="1" shrinkToFit="1"/>
    </xf>
    <xf numFmtId="168" fontId="3" fillId="6" borderId="0" xfId="0" applyNumberFormat="1" applyFont="1" applyFill="1" applyAlignment="1">
      <alignment horizontal="right" wrapText="1" shrinkToFit="1"/>
    </xf>
    <xf numFmtId="167" fontId="3" fillId="4" borderId="2" xfId="1" applyNumberFormat="1" applyFont="1" applyFill="1" applyBorder="1" applyAlignment="1">
      <alignment horizontal="right" wrapText="1" shrinkToFit="1"/>
    </xf>
    <xf numFmtId="167" fontId="3" fillId="3" borderId="2" xfId="1" applyNumberFormat="1" applyFont="1" applyFill="1" applyBorder="1" applyAlignment="1">
      <alignment horizontal="right" wrapText="1" shrinkToFit="1"/>
    </xf>
    <xf numFmtId="0" fontId="3" fillId="0" borderId="4" xfId="0" applyFont="1" applyBorder="1"/>
    <xf numFmtId="0" fontId="8" fillId="3" borderId="4" xfId="0" applyFont="1" applyFill="1" applyBorder="1" applyAlignment="1">
      <alignment horizontal="right" wrapText="1" shrinkToFit="1"/>
    </xf>
    <xf numFmtId="167" fontId="8" fillId="3" borderId="4" xfId="1" applyNumberFormat="1" applyFont="1" applyFill="1" applyBorder="1" applyAlignment="1">
      <alignment horizontal="right" wrapText="1" shrinkToFit="1"/>
    </xf>
    <xf numFmtId="167" fontId="3" fillId="3" borderId="4" xfId="1" applyNumberFormat="1" applyFont="1" applyFill="1" applyBorder="1" applyAlignment="1">
      <alignment horizontal="right" wrapText="1" shrinkToFit="1"/>
    </xf>
    <xf numFmtId="0" fontId="3" fillId="0" borderId="0" xfId="0" applyFont="1"/>
    <xf numFmtId="0" fontId="12" fillId="4" borderId="0" xfId="3" applyFont="1" applyFill="1" applyAlignment="1">
      <alignment wrapText="1"/>
    </xf>
    <xf numFmtId="169" fontId="5" fillId="4" borderId="0" xfId="2" applyNumberFormat="1" applyFont="1" applyFill="1" applyAlignment="1">
      <alignment horizontal="right" wrapText="1" shrinkToFit="1"/>
    </xf>
    <xf numFmtId="167" fontId="5" fillId="4" borderId="0" xfId="1" applyNumberFormat="1" applyFont="1" applyFill="1" applyAlignment="1">
      <alignment horizontal="right" wrapText="1" shrinkToFit="1"/>
    </xf>
    <xf numFmtId="169" fontId="4" fillId="3" borderId="0" xfId="2" applyNumberFormat="1" applyFont="1" applyFill="1" applyAlignment="1">
      <alignment horizontal="right" wrapText="1" shrinkToFit="1"/>
    </xf>
    <xf numFmtId="167" fontId="13" fillId="4" borderId="0" xfId="1" applyNumberFormat="1" applyFont="1" applyFill="1" applyAlignment="1">
      <alignment horizontal="right" wrapText="1" shrinkToFit="1"/>
    </xf>
    <xf numFmtId="166" fontId="3" fillId="0" borderId="0" xfId="1" applyNumberFormat="1" applyFont="1" applyAlignment="1">
      <alignment horizontal="right" wrapText="1" shrinkToFit="1"/>
    </xf>
    <xf numFmtId="0" fontId="4" fillId="4" borderId="0" xfId="0" applyFont="1" applyFill="1" applyAlignment="1">
      <alignment horizontal="right" wrapText="1" shrinkToFit="1"/>
    </xf>
    <xf numFmtId="0" fontId="3" fillId="4" borderId="0" xfId="4" applyFont="1" applyFill="1" applyAlignment="1">
      <alignment horizontal="right" wrapText="1" shrinkToFit="1"/>
    </xf>
    <xf numFmtId="0" fontId="3" fillId="3" borderId="0" xfId="4" applyFont="1" applyFill="1" applyAlignment="1">
      <alignment horizontal="right" wrapText="1" shrinkToFit="1"/>
    </xf>
    <xf numFmtId="166" fontId="4" fillId="4" borderId="0" xfId="0" applyNumberFormat="1" applyFont="1" applyFill="1" applyAlignment="1">
      <alignment horizontal="right" wrapText="1" shrinkToFit="1"/>
    </xf>
    <xf numFmtId="0" fontId="13" fillId="3" borderId="0" xfId="0" applyFont="1" applyFill="1"/>
    <xf numFmtId="0" fontId="12" fillId="6" borderId="0" xfId="0" applyFont="1" applyFill="1" applyAlignment="1">
      <alignment horizontal="right" wrapText="1" shrinkToFit="1"/>
    </xf>
    <xf numFmtId="172" fontId="3" fillId="3" borderId="0" xfId="5" applyNumberFormat="1" applyFont="1" applyFill="1" applyAlignment="1">
      <alignment horizontal="right" wrapText="1" shrinkToFit="1"/>
    </xf>
    <xf numFmtId="0" fontId="3" fillId="3" borderId="0" xfId="0" applyFont="1" applyFill="1" applyAlignment="1">
      <alignment wrapText="1"/>
    </xf>
    <xf numFmtId="0" fontId="29" fillId="3" borderId="0" xfId="0" applyFont="1" applyFill="1"/>
    <xf numFmtId="166" fontId="5" fillId="3" borderId="0" xfId="1" applyNumberFormat="1" applyFont="1" applyFill="1" applyAlignment="1">
      <alignment horizontal="right" wrapText="1" shrinkToFit="1"/>
    </xf>
    <xf numFmtId="0" fontId="8" fillId="3" borderId="0" xfId="0" applyFont="1" applyFill="1" applyAlignment="1">
      <alignment horizontal="right" wrapText="1" shrinkToFit="1"/>
    </xf>
    <xf numFmtId="168" fontId="8" fillId="3" borderId="0" xfId="0" applyNumberFormat="1" applyFont="1" applyFill="1" applyAlignment="1">
      <alignment horizontal="right" wrapText="1" shrinkToFit="1"/>
    </xf>
    <xf numFmtId="0" fontId="8" fillId="6" borderId="0" xfId="0" applyFont="1" applyFill="1" applyAlignment="1">
      <alignment horizontal="right" wrapText="1" shrinkToFit="1"/>
    </xf>
    <xf numFmtId="166" fontId="8" fillId="3" borderId="0" xfId="1" applyNumberFormat="1" applyFont="1" applyFill="1" applyAlignment="1">
      <alignment horizontal="right" wrapText="1" shrinkToFit="1"/>
    </xf>
    <xf numFmtId="166" fontId="12" fillId="3" borderId="0" xfId="1" applyNumberFormat="1" applyFont="1" applyFill="1" applyAlignment="1">
      <alignment horizontal="right" wrapText="1" shrinkToFit="1"/>
    </xf>
    <xf numFmtId="0" fontId="3" fillId="3" borderId="0" xfId="0" quotePrefix="1" applyFont="1" applyFill="1" applyAlignment="1">
      <alignment horizontal="left" wrapText="1"/>
    </xf>
    <xf numFmtId="0" fontId="12" fillId="3" borderId="0" xfId="0" applyFont="1" applyFill="1" applyAlignment="1">
      <alignment horizontal="right" wrapText="1" shrinkToFit="1"/>
    </xf>
    <xf numFmtId="0" fontId="3" fillId="6" borderId="4" xfId="0" applyFont="1" applyFill="1" applyBorder="1" applyAlignment="1">
      <alignment horizontal="left" wrapText="1" indent="1"/>
    </xf>
    <xf numFmtId="0" fontId="3" fillId="3" borderId="4" xfId="0" applyFont="1" applyFill="1" applyBorder="1"/>
    <xf numFmtId="173" fontId="12" fillId="6" borderId="4" xfId="0" applyNumberFormat="1" applyFont="1" applyFill="1" applyBorder="1" applyAlignment="1">
      <alignment horizontal="right" vertical="center" wrapText="1" shrinkToFit="1"/>
    </xf>
    <xf numFmtId="173" fontId="8" fillId="6" borderId="4" xfId="0" applyNumberFormat="1" applyFont="1" applyFill="1" applyBorder="1" applyAlignment="1">
      <alignment horizontal="right" vertical="center" wrapText="1" shrinkToFit="1"/>
    </xf>
    <xf numFmtId="9" fontId="3" fillId="3" borderId="0" xfId="2" applyFont="1" applyFill="1"/>
    <xf numFmtId="9" fontId="12" fillId="3" borderId="0" xfId="2" applyFont="1" applyFill="1"/>
    <xf numFmtId="9" fontId="6" fillId="3" borderId="0" xfId="2" applyFont="1" applyFill="1"/>
    <xf numFmtId="9" fontId="3" fillId="4" borderId="0" xfId="2" applyFont="1" applyFill="1"/>
    <xf numFmtId="0" fontId="3" fillId="3" borderId="0" xfId="0" applyFont="1" applyFill="1" applyAlignment="1">
      <alignment horizontal="center"/>
    </xf>
    <xf numFmtId="0" fontId="4" fillId="3" borderId="0" xfId="6" applyFont="1" applyFill="1" applyAlignment="1">
      <alignment vertical="center"/>
    </xf>
    <xf numFmtId="0" fontId="12" fillId="4" borderId="0" xfId="0" applyFont="1" applyFill="1" applyAlignment="1">
      <alignment horizontal="centerContinuous" vertical="center" shrinkToFit="1"/>
    </xf>
    <xf numFmtId="166" fontId="32" fillId="4" borderId="0" xfId="0" applyNumberFormat="1" applyFont="1" applyFill="1" applyAlignment="1">
      <alignment horizontal="centerContinuous" vertical="center" shrinkToFit="1"/>
    </xf>
    <xf numFmtId="0" fontId="1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 shrinkToFit="1"/>
    </xf>
    <xf numFmtId="0" fontId="12" fillId="4" borderId="0" xfId="4" applyFont="1" applyFill="1" applyAlignment="1">
      <alignment horizontal="center" vertical="center"/>
    </xf>
    <xf numFmtId="0" fontId="11" fillId="4" borderId="0" xfId="4" applyFont="1" applyFill="1" applyAlignment="1">
      <alignment horizontal="right" vertical="center" shrinkToFit="1"/>
    </xf>
    <xf numFmtId="0" fontId="13" fillId="4" borderId="0" xfId="0" applyFont="1" applyFill="1" applyAlignment="1">
      <alignment horizontal="right" vertical="center" shrinkToFit="1"/>
    </xf>
    <xf numFmtId="0" fontId="13" fillId="4" borderId="0" xfId="0" quotePrefix="1" applyFont="1" applyFill="1" applyAlignment="1">
      <alignment horizontal="right" vertical="center" shrinkToFit="1"/>
    </xf>
    <xf numFmtId="167" fontId="8" fillId="4" borderId="0" xfId="1" applyNumberFormat="1" applyFont="1" applyFill="1" applyAlignment="1">
      <alignment horizontal="right" vertical="center" wrapText="1" shrinkToFit="1"/>
    </xf>
    <xf numFmtId="0" fontId="13" fillId="3" borderId="0" xfId="0" applyFont="1" applyFill="1" applyAlignment="1">
      <alignment horizontal="right" vertical="center" shrinkToFit="1"/>
    </xf>
    <xf numFmtId="0" fontId="3" fillId="4" borderId="0" xfId="0" applyFont="1" applyFill="1" applyAlignment="1">
      <alignment horizontal="right" vertical="center" shrinkToFit="1"/>
    </xf>
    <xf numFmtId="164" fontId="8" fillId="4" borderId="0" xfId="0" applyNumberFormat="1" applyFont="1" applyFill="1" applyAlignment="1">
      <alignment horizontal="right" vertical="center" wrapText="1" shrinkToFit="1"/>
    </xf>
    <xf numFmtId="0" fontId="3" fillId="0" borderId="4" xfId="0" applyFont="1" applyBorder="1" applyAlignment="1">
      <alignment horizontal="right" vertical="center" shrinkToFit="1"/>
    </xf>
    <xf numFmtId="169" fontId="4" fillId="4" borderId="0" xfId="2" applyNumberFormat="1" applyFont="1" applyFill="1" applyAlignment="1">
      <alignment horizontal="right" vertical="center" wrapText="1" shrinkToFit="1"/>
    </xf>
    <xf numFmtId="0" fontId="5" fillId="3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168" fontId="3" fillId="3" borderId="0" xfId="0" applyNumberFormat="1" applyFont="1" applyFill="1" applyAlignment="1">
      <alignment horizontal="right" vertical="center" wrapText="1" shrinkToFit="1"/>
    </xf>
    <xf numFmtId="43" fontId="12" fillId="3" borderId="0" xfId="1" applyFont="1" applyFill="1" applyAlignment="1">
      <alignment horizontal="right" vertical="center" wrapText="1" shrinkToFit="1"/>
    </xf>
    <xf numFmtId="167" fontId="3" fillId="3" borderId="0" xfId="4" applyNumberFormat="1" applyFont="1" applyFill="1" applyAlignment="1">
      <alignment horizontal="right" vertical="center" wrapText="1" shrinkToFit="1"/>
    </xf>
    <xf numFmtId="0" fontId="3" fillId="6" borderId="0" xfId="4" applyFont="1" applyFill="1" applyAlignment="1">
      <alignment horizontal="right" vertical="center" wrapText="1" shrinkToFit="1"/>
    </xf>
    <xf numFmtId="167" fontId="3" fillId="6" borderId="0" xfId="4" applyNumberFormat="1" applyFont="1" applyFill="1" applyAlignment="1">
      <alignment horizontal="right" vertical="center" wrapText="1" shrinkToFit="1"/>
    </xf>
    <xf numFmtId="0" fontId="3" fillId="4" borderId="4" xfId="0" applyFont="1" applyFill="1" applyBorder="1" applyAlignment="1">
      <alignment vertical="center"/>
    </xf>
    <xf numFmtId="167" fontId="3" fillId="6" borderId="4" xfId="4" applyNumberFormat="1" applyFont="1" applyFill="1" applyBorder="1" applyAlignment="1">
      <alignment horizontal="right" vertical="center" wrapText="1" shrinkToFit="1"/>
    </xf>
    <xf numFmtId="0" fontId="3" fillId="6" borderId="4" xfId="4" applyFont="1" applyFill="1" applyBorder="1" applyAlignment="1">
      <alignment horizontal="right" vertical="center" wrapText="1" shrinkToFit="1"/>
    </xf>
    <xf numFmtId="0" fontId="4" fillId="3" borderId="0" xfId="6" applyFont="1" applyFill="1" applyAlignment="1">
      <alignment vertical="center" wrapText="1"/>
    </xf>
    <xf numFmtId="0" fontId="4" fillId="3" borderId="0" xfId="6" applyFont="1" applyFill="1" applyAlignment="1">
      <alignment vertical="center" shrinkToFit="1"/>
    </xf>
    <xf numFmtId="0" fontId="18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166" fontId="4" fillId="3" borderId="0" xfId="1" applyNumberFormat="1" applyFont="1" applyFill="1" applyAlignment="1">
      <alignment horizontal="right" wrapText="1" shrinkToFit="1"/>
    </xf>
    <xf numFmtId="167" fontId="13" fillId="3" borderId="0" xfId="1" applyNumberFormat="1" applyFont="1" applyFill="1" applyAlignment="1">
      <alignment horizontal="right" wrapText="1" shrinkToFit="1"/>
    </xf>
    <xf numFmtId="166" fontId="4" fillId="3" borderId="5" xfId="1" applyNumberFormat="1" applyFont="1" applyFill="1" applyBorder="1" applyAlignment="1">
      <alignment horizontal="right" wrapText="1" shrinkToFit="1"/>
    </xf>
    <xf numFmtId="167" fontId="13" fillId="3" borderId="5" xfId="1" applyNumberFormat="1" applyFont="1" applyFill="1" applyBorder="1" applyAlignment="1">
      <alignment horizontal="right" wrapText="1" shrinkToFit="1"/>
    </xf>
    <xf numFmtId="0" fontId="13" fillId="6" borderId="8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166" fontId="12" fillId="3" borderId="2" xfId="1" applyNumberFormat="1" applyFont="1" applyFill="1" applyBorder="1" applyAlignment="1">
      <alignment horizontal="right" vertical="center" wrapText="1" shrinkToFit="1"/>
    </xf>
    <xf numFmtId="166" fontId="3" fillId="3" borderId="2" xfId="1" applyNumberFormat="1" applyFont="1" applyFill="1" applyBorder="1" applyAlignment="1">
      <alignment horizontal="right" vertical="center" wrapText="1" shrinkToFit="1"/>
    </xf>
    <xf numFmtId="0" fontId="13" fillId="3" borderId="4" xfId="0" applyFont="1" applyFill="1" applyBorder="1" applyAlignment="1">
      <alignment horizontal="right" vertical="center" wrapText="1" shrinkToFit="1"/>
    </xf>
    <xf numFmtId="0" fontId="13" fillId="3" borderId="8" xfId="0" applyFont="1" applyFill="1" applyBorder="1" applyAlignment="1">
      <alignment vertical="center" wrapText="1"/>
    </xf>
    <xf numFmtId="169" fontId="25" fillId="3" borderId="0" xfId="2" quotePrefix="1" applyNumberFormat="1" applyFont="1" applyFill="1" applyAlignment="1">
      <alignment horizontal="right" vertical="center" wrapText="1" shrinkToFit="1"/>
    </xf>
    <xf numFmtId="9" fontId="25" fillId="3" borderId="0" xfId="2" quotePrefix="1" applyFont="1" applyFill="1" applyAlignment="1">
      <alignment horizontal="right" vertical="center" wrapText="1" shrinkToFit="1"/>
    </xf>
    <xf numFmtId="166" fontId="12" fillId="6" borderId="4" xfId="1" applyNumberFormat="1" applyFont="1" applyFill="1" applyBorder="1" applyAlignment="1">
      <alignment horizontal="right" vertical="center" wrapText="1" shrinkToFit="1"/>
    </xf>
    <xf numFmtId="166" fontId="3" fillId="6" borderId="4" xfId="1" applyNumberFormat="1" applyFont="1" applyFill="1" applyBorder="1" applyAlignment="1">
      <alignment horizontal="right" vertical="center" wrapText="1" shrinkToFit="1"/>
    </xf>
    <xf numFmtId="0" fontId="13" fillId="3" borderId="0" xfId="3" applyFont="1" applyFill="1" applyAlignment="1">
      <alignment horizontal="right" wrapText="1" shrinkToFit="1"/>
    </xf>
    <xf numFmtId="0" fontId="3" fillId="3" borderId="2" xfId="3" applyFont="1" applyFill="1" applyBorder="1" applyAlignment="1">
      <alignment horizontal="right" wrapText="1" shrinkToFit="1"/>
    </xf>
    <xf numFmtId="166" fontId="4" fillId="3" borderId="2" xfId="1" applyNumberFormat="1" applyFont="1" applyFill="1" applyBorder="1" applyAlignment="1">
      <alignment horizontal="right" vertical="center" wrapText="1" shrinkToFit="1"/>
    </xf>
    <xf numFmtId="167" fontId="13" fillId="3" borderId="2" xfId="1" applyNumberFormat="1" applyFont="1" applyFill="1" applyBorder="1" applyAlignment="1">
      <alignment horizontal="right" wrapText="1" shrinkToFit="1"/>
    </xf>
    <xf numFmtId="0" fontId="3" fillId="6" borderId="4" xfId="0" applyFont="1" applyFill="1" applyBorder="1" applyAlignment="1">
      <alignment vertical="center"/>
    </xf>
    <xf numFmtId="166" fontId="24" fillId="4" borderId="0" xfId="3" applyNumberFormat="1" applyFont="1" applyFill="1" applyAlignment="1">
      <alignment horizontal="left"/>
    </xf>
    <xf numFmtId="166" fontId="24" fillId="4" borderId="0" xfId="1" applyNumberFormat="1" applyFont="1" applyFill="1" applyAlignment="1">
      <alignment horizontal="left" vertical="center"/>
    </xf>
    <xf numFmtId="166" fontId="12" fillId="4" borderId="0" xfId="4" applyNumberFormat="1" applyFont="1" applyFill="1" applyAlignment="1">
      <alignment horizontal="right" wrapText="1" shrinkToFit="1"/>
    </xf>
    <xf numFmtId="166" fontId="12" fillId="0" borderId="4" xfId="1" applyNumberFormat="1" applyFont="1" applyBorder="1" applyAlignment="1">
      <alignment horizontal="right" vertical="center" wrapText="1" shrinkToFit="1"/>
    </xf>
    <xf numFmtId="0" fontId="24" fillId="4" borderId="0" xfId="3" applyFont="1" applyFill="1" applyAlignment="1">
      <alignment horizontal="right" wrapText="1" shrinkToFit="1"/>
    </xf>
    <xf numFmtId="166" fontId="24" fillId="4" borderId="0" xfId="3" applyNumberFormat="1" applyFont="1" applyFill="1" applyAlignment="1">
      <alignment horizontal="left" shrinkToFit="1"/>
    </xf>
    <xf numFmtId="0" fontId="24" fillId="4" borderId="0" xfId="3" applyFont="1" applyFill="1" applyAlignment="1">
      <alignment horizontal="left"/>
    </xf>
    <xf numFmtId="166" fontId="26" fillId="3" borderId="0" xfId="3" applyNumberFormat="1" applyFont="1" applyFill="1" applyAlignment="1">
      <alignment horizontal="left" wrapText="1" shrinkToFit="1"/>
    </xf>
    <xf numFmtId="9" fontId="29" fillId="4" borderId="0" xfId="2" applyFont="1" applyFill="1" applyAlignment="1">
      <alignment vertical="center"/>
    </xf>
    <xf numFmtId="166" fontId="26" fillId="4" borderId="0" xfId="3" applyNumberFormat="1" applyFont="1" applyFill="1" applyAlignment="1">
      <alignment horizontal="left"/>
    </xf>
    <xf numFmtId="166" fontId="24" fillId="4" borderId="0" xfId="3" applyNumberFormat="1" applyFont="1" applyFill="1" applyAlignment="1">
      <alignment horizontal="left" wrapText="1" shrinkToFit="1"/>
    </xf>
    <xf numFmtId="0" fontId="3" fillId="4" borderId="4" xfId="0" applyFont="1" applyFill="1" applyBorder="1" applyAlignment="1">
      <alignment vertical="center" wrapText="1"/>
    </xf>
    <xf numFmtId="169" fontId="3" fillId="6" borderId="4" xfId="2" applyNumberFormat="1" applyFont="1" applyFill="1" applyBorder="1" applyAlignment="1">
      <alignment vertical="center" shrinkToFit="1"/>
    </xf>
    <xf numFmtId="0" fontId="30" fillId="0" borderId="1" xfId="3" applyFont="1" applyBorder="1" applyAlignment="1">
      <alignment horizontal="center" vertical="center" wrapText="1" shrinkToFit="1"/>
    </xf>
    <xf numFmtId="165" fontId="11" fillId="0" borderId="0" xfId="3" quotePrefix="1" applyNumberFormat="1" applyFont="1" applyAlignment="1">
      <alignment horizontal="right" vertical="center" shrinkToFit="1"/>
    </xf>
    <xf numFmtId="0" fontId="13" fillId="6" borderId="0" xfId="3" applyFont="1" applyFill="1" applyAlignment="1">
      <alignment vertical="center" wrapText="1"/>
    </xf>
    <xf numFmtId="0" fontId="13" fillId="4" borderId="0" xfId="3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3" borderId="3" xfId="3" applyFont="1" applyFill="1" applyBorder="1" applyAlignment="1">
      <alignment vertical="center" wrapText="1"/>
    </xf>
    <xf numFmtId="0" fontId="3" fillId="0" borderId="0" xfId="3" applyFont="1" applyFill="1" applyAlignment="1">
      <alignment horizontal="right" wrapText="1" shrinkToFit="1"/>
    </xf>
    <xf numFmtId="167" fontId="13" fillId="0" borderId="0" xfId="1" applyNumberFormat="1" applyFont="1" applyFill="1" applyAlignment="1">
      <alignment horizontal="right" wrapText="1" shrinkToFit="1"/>
    </xf>
    <xf numFmtId="0" fontId="3" fillId="0" borderId="3" xfId="3" applyFont="1" applyFill="1" applyBorder="1" applyAlignment="1">
      <alignment horizontal="right" wrapText="1" shrinkToFit="1"/>
    </xf>
    <xf numFmtId="167" fontId="13" fillId="0" borderId="3" xfId="1" applyNumberFormat="1" applyFont="1" applyFill="1" applyBorder="1" applyAlignment="1">
      <alignment horizontal="right" vertical="center" wrapText="1" shrinkToFit="1"/>
    </xf>
    <xf numFmtId="0" fontId="13" fillId="3" borderId="5" xfId="3" applyFont="1" applyFill="1" applyBorder="1" applyAlignment="1">
      <alignment vertical="center" wrapText="1"/>
    </xf>
    <xf numFmtId="0" fontId="13" fillId="3" borderId="2" xfId="3" applyFont="1" applyFill="1" applyBorder="1" applyAlignment="1">
      <alignment vertical="center" wrapText="1"/>
    </xf>
    <xf numFmtId="0" fontId="13" fillId="6" borderId="3" xfId="3" applyFont="1" applyFill="1" applyBorder="1" applyAlignment="1">
      <alignment vertical="center" wrapText="1"/>
    </xf>
    <xf numFmtId="0" fontId="3" fillId="3" borderId="5" xfId="3" applyFont="1" applyFill="1" applyBorder="1" applyAlignment="1">
      <alignment horizontal="right" wrapText="1" shrinkToFit="1"/>
    </xf>
    <xf numFmtId="166" fontId="3" fillId="6" borderId="7" xfId="3" applyNumberFormat="1" applyFont="1" applyFill="1" applyBorder="1" applyAlignment="1">
      <alignment horizontal="right" wrapText="1" shrinkToFit="1"/>
    </xf>
    <xf numFmtId="10" fontId="3" fillId="6" borderId="4" xfId="2" applyNumberFormat="1" applyFont="1" applyFill="1" applyBorder="1" applyAlignment="1">
      <alignment horizontal="right" vertical="center" wrapText="1" shrinkToFit="1"/>
    </xf>
    <xf numFmtId="43" fontId="3" fillId="6" borderId="4" xfId="1" applyFont="1" applyFill="1" applyBorder="1" applyAlignment="1">
      <alignment horizontal="right" vertical="center" wrapText="1" shrinkToFit="1"/>
    </xf>
    <xf numFmtId="170" fontId="3" fillId="6" borderId="4" xfId="1" applyNumberFormat="1" applyFont="1" applyFill="1" applyBorder="1" applyAlignment="1">
      <alignment horizontal="right" vertical="center" wrapText="1" shrinkToFit="1"/>
    </xf>
    <xf numFmtId="166" fontId="12" fillId="0" borderId="4" xfId="1" applyNumberFormat="1" applyFont="1" applyFill="1" applyBorder="1" applyAlignment="1">
      <alignment horizontal="right" vertical="center" wrapText="1" shrinkToFit="1"/>
    </xf>
    <xf numFmtId="166" fontId="12" fillId="3" borderId="3" xfId="1" applyNumberFormat="1" applyFont="1" applyFill="1" applyBorder="1" applyAlignment="1">
      <alignment horizontal="right" vertical="center" wrapText="1" shrinkToFit="1"/>
    </xf>
    <xf numFmtId="166" fontId="12" fillId="4" borderId="2" xfId="1" applyNumberFormat="1" applyFont="1" applyFill="1" applyBorder="1" applyAlignment="1">
      <alignment horizontal="right" wrapText="1" shrinkToFit="1"/>
    </xf>
    <xf numFmtId="43" fontId="3" fillId="4" borderId="0" xfId="0" applyNumberFormat="1" applyFont="1" applyFill="1" applyAlignment="1">
      <alignment vertical="center"/>
    </xf>
    <xf numFmtId="166" fontId="24" fillId="3" borderId="0" xfId="1" applyNumberFormat="1" applyFont="1" applyFill="1" applyAlignment="1">
      <alignment horizontal="right" vertical="center" wrapText="1" shrinkToFit="1"/>
    </xf>
    <xf numFmtId="0" fontId="13" fillId="6" borderId="0" xfId="0" applyFont="1" applyFill="1" applyBorder="1" applyAlignment="1">
      <alignment vertical="center" wrapText="1"/>
    </xf>
    <xf numFmtId="37" fontId="3" fillId="6" borderId="0" xfId="0" applyNumberFormat="1" applyFont="1" applyFill="1" applyAlignment="1">
      <alignment horizontal="right" vertical="center" wrapText="1" shrinkToFi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37" fontId="8" fillId="0" borderId="0" xfId="0" applyNumberFormat="1" applyFont="1" applyFill="1" applyAlignment="1">
      <alignment horizontal="right" vertical="center" wrapText="1" shrinkToFit="1"/>
    </xf>
    <xf numFmtId="0" fontId="8" fillId="0" borderId="0" xfId="0" applyFont="1" applyFill="1" applyAlignment="1">
      <alignment horizontal="right" vertical="center" wrapText="1" shrinkToFit="1"/>
    </xf>
    <xf numFmtId="166" fontId="3" fillId="0" borderId="0" xfId="4" applyNumberFormat="1" applyFont="1" applyFill="1" applyAlignment="1">
      <alignment horizontal="right" wrapText="1" shrinkToFit="1"/>
    </xf>
    <xf numFmtId="172" fontId="8" fillId="0" borderId="0" xfId="5" applyNumberFormat="1" applyFont="1" applyFill="1" applyAlignment="1">
      <alignment horizontal="right" vertical="center" wrapText="1" shrinkToFit="1"/>
    </xf>
    <xf numFmtId="0" fontId="3" fillId="0" borderId="0" xfId="4" applyFont="1" applyFill="1" applyAlignment="1">
      <alignment horizontal="right" vertical="center" wrapText="1" shrinkToFit="1"/>
    </xf>
    <xf numFmtId="37" fontId="3" fillId="0" borderId="0" xfId="0" applyNumberFormat="1" applyFont="1" applyFill="1" applyAlignment="1">
      <alignment horizontal="right" vertical="center" wrapText="1" shrinkToFit="1"/>
    </xf>
    <xf numFmtId="0" fontId="3" fillId="0" borderId="0" xfId="0" applyFont="1" applyFill="1" applyAlignment="1">
      <alignment horizontal="right" vertical="center" wrapText="1" shrinkToFit="1"/>
    </xf>
    <xf numFmtId="172" fontId="3" fillId="0" borderId="0" xfId="5" applyNumberFormat="1" applyFont="1" applyFill="1" applyAlignment="1">
      <alignment horizontal="right" vertical="center" wrapText="1" shrinkToFit="1"/>
    </xf>
    <xf numFmtId="0" fontId="4" fillId="0" borderId="0" xfId="0" applyFont="1" applyFill="1" applyAlignment="1">
      <alignment wrapText="1"/>
    </xf>
    <xf numFmtId="0" fontId="13" fillId="0" borderId="0" xfId="0" applyFont="1" applyFill="1"/>
    <xf numFmtId="172" fontId="3" fillId="0" borderId="0" xfId="5" applyNumberFormat="1" applyFont="1" applyFill="1" applyAlignment="1">
      <alignment horizontal="right" wrapText="1" shrinkToFit="1"/>
    </xf>
    <xf numFmtId="37" fontId="12" fillId="0" borderId="0" xfId="0" applyNumberFormat="1" applyFont="1" applyFill="1" applyAlignment="1">
      <alignment horizontal="right" vertical="center" wrapText="1" shrinkToFit="1"/>
    </xf>
    <xf numFmtId="0" fontId="12" fillId="0" borderId="0" xfId="0" applyFont="1" applyFill="1" applyAlignment="1">
      <alignment horizontal="right" wrapText="1" shrinkToFit="1"/>
    </xf>
    <xf numFmtId="168" fontId="3" fillId="3" borderId="0" xfId="0" applyNumberFormat="1" applyFont="1" applyFill="1" applyAlignment="1">
      <alignment horizontal="right" wrapText="1" shrinkToFit="1"/>
    </xf>
    <xf numFmtId="0" fontId="3" fillId="6" borderId="0" xfId="0" applyFont="1" applyFill="1" applyAlignment="1">
      <alignment horizontal="right" wrapText="1" shrinkToFit="1"/>
    </xf>
    <xf numFmtId="43" fontId="3" fillId="3" borderId="0" xfId="1" applyFont="1" applyFill="1" applyAlignment="1">
      <alignment horizontal="right" wrapText="1" shrinkToFit="1"/>
    </xf>
    <xf numFmtId="0" fontId="13" fillId="6" borderId="4" xfId="3" applyFont="1" applyFill="1" applyBorder="1" applyAlignment="1">
      <alignment vertical="center" wrapText="1"/>
    </xf>
    <xf numFmtId="0" fontId="3" fillId="3" borderId="0" xfId="0" applyFont="1" applyFill="1" applyAlignment="1">
      <alignment horizontal="left" wrapText="1" indent="1"/>
    </xf>
    <xf numFmtId="166" fontId="12" fillId="6" borderId="9" xfId="1" applyNumberFormat="1" applyFont="1" applyFill="1" applyBorder="1" applyAlignment="1">
      <alignment horizontal="right" vertical="center" wrapText="1" shrinkToFit="1"/>
    </xf>
    <xf numFmtId="169" fontId="25" fillId="6" borderId="9" xfId="2" quotePrefix="1" applyNumberFormat="1" applyFont="1" applyFill="1" applyBorder="1" applyAlignment="1">
      <alignment horizontal="right" vertical="center" wrapText="1" shrinkToFit="1"/>
    </xf>
    <xf numFmtId="167" fontId="3" fillId="6" borderId="9" xfId="1" applyNumberFormat="1" applyFont="1" applyFill="1" applyBorder="1" applyAlignment="1">
      <alignment horizontal="right" vertical="center" wrapText="1" shrinkToFit="1"/>
    </xf>
    <xf numFmtId="9" fontId="25" fillId="6" borderId="9" xfId="2" quotePrefix="1" applyFont="1" applyFill="1" applyBorder="1" applyAlignment="1">
      <alignment horizontal="right" vertical="center" wrapText="1" shrinkToFit="1"/>
    </xf>
    <xf numFmtId="0" fontId="3" fillId="4" borderId="0" xfId="0" applyFont="1" applyFill="1" applyBorder="1" applyAlignment="1">
      <alignment horizontal="left" vertical="center" indent="1"/>
    </xf>
    <xf numFmtId="169" fontId="3" fillId="3" borderId="0" xfId="2" applyNumberFormat="1" applyFont="1" applyFill="1" applyBorder="1" applyAlignment="1">
      <alignment horizontal="right" wrapText="1" shrinkToFit="1"/>
    </xf>
    <xf numFmtId="0" fontId="3" fillId="6" borderId="5" xfId="0" applyFont="1" applyFill="1" applyBorder="1" applyAlignment="1">
      <alignment horizontal="left" vertical="center" indent="1"/>
    </xf>
    <xf numFmtId="0" fontId="3" fillId="4" borderId="5" xfId="0" applyFont="1" applyFill="1" applyBorder="1" applyAlignment="1">
      <alignment vertical="center" wrapText="1"/>
    </xf>
    <xf numFmtId="169" fontId="3" fillId="6" borderId="5" xfId="2" applyNumberFormat="1" applyFont="1" applyFill="1" applyBorder="1" applyAlignment="1">
      <alignment horizontal="right" wrapText="1" shrinkToFit="1"/>
    </xf>
    <xf numFmtId="166" fontId="12" fillId="0" borderId="2" xfId="1" applyNumberFormat="1" applyFont="1" applyBorder="1" applyAlignment="1">
      <alignment horizontal="right" vertical="center" wrapText="1" shrinkToFit="1"/>
    </xf>
    <xf numFmtId="168" fontId="12" fillId="3" borderId="0" xfId="0" applyNumberFormat="1" applyFont="1" applyFill="1" applyAlignment="1">
      <alignment horizontal="right" vertical="center" wrapText="1" shrinkToFit="1"/>
    </xf>
    <xf numFmtId="0" fontId="3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3" fillId="0" borderId="0" xfId="0" applyFont="1" applyFill="1"/>
    <xf numFmtId="0" fontId="23" fillId="0" borderId="0" xfId="0" applyFont="1" applyFill="1" applyAlignment="1">
      <alignment horizontal="right" vertical="center"/>
    </xf>
    <xf numFmtId="166" fontId="3" fillId="0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left" vertical="center" wrapText="1" indent="1"/>
    </xf>
    <xf numFmtId="0" fontId="13" fillId="6" borderId="4" xfId="0" applyFont="1" applyFill="1" applyBorder="1" applyAlignment="1">
      <alignment horizontal="left" vertical="center" wrapText="1" indent="1"/>
    </xf>
    <xf numFmtId="0" fontId="18" fillId="4" borderId="0" xfId="3" applyFont="1" applyFill="1" applyAlignment="1">
      <alignment horizontal="left" wrapText="1"/>
    </xf>
    <xf numFmtId="0" fontId="1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17" fontId="11" fillId="4" borderId="2" xfId="0" quotePrefix="1" applyNumberFormat="1" applyFont="1" applyFill="1" applyBorder="1" applyAlignment="1">
      <alignment horizontal="center" wrapText="1" shrinkToFit="1"/>
    </xf>
    <xf numFmtId="17" fontId="11" fillId="4" borderId="2" xfId="0" applyNumberFormat="1" applyFont="1" applyFill="1" applyBorder="1" applyAlignment="1">
      <alignment horizontal="center" wrapText="1" shrinkToFit="1"/>
    </xf>
    <xf numFmtId="0" fontId="18" fillId="4" borderId="0" xfId="3" applyFont="1" applyFill="1" applyAlignment="1">
      <alignment horizontal="left"/>
    </xf>
    <xf numFmtId="0" fontId="20" fillId="4" borderId="0" xfId="4" applyFont="1" applyFill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center" vertical="center" wrapText="1" shrinkToFit="1"/>
    </xf>
    <xf numFmtId="0" fontId="18" fillId="4" borderId="0" xfId="0" applyFont="1" applyFill="1" applyAlignment="1">
      <alignment horizontal="left" wrapText="1"/>
    </xf>
    <xf numFmtId="0" fontId="20" fillId="4" borderId="0" xfId="4" applyFont="1" applyFill="1" applyAlignment="1">
      <alignment horizontal="left" vertical="top" wrapText="1"/>
    </xf>
    <xf numFmtId="0" fontId="5" fillId="5" borderId="0" xfId="4" applyFont="1" applyFill="1" applyAlignment="1">
      <alignment horizontal="center" vertical="center" wrapText="1" shrinkToFit="1"/>
    </xf>
    <xf numFmtId="0" fontId="18" fillId="4" borderId="0" xfId="4" applyFont="1" applyFill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5" fillId="5" borderId="0" xfId="4" applyFont="1" applyFill="1" applyAlignment="1">
      <alignment horizontal="center" vertical="center" shrinkToFit="1"/>
    </xf>
    <xf numFmtId="0" fontId="11" fillId="6" borderId="0" xfId="0" applyFont="1" applyFill="1" applyAlignment="1">
      <alignment horizontal="center" vertical="center" wrapText="1" shrinkToFit="1"/>
    </xf>
    <xf numFmtId="0" fontId="19" fillId="4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5" borderId="0" xfId="3" applyFont="1" applyFill="1" applyAlignment="1">
      <alignment horizontal="center" vertical="center"/>
    </xf>
    <xf numFmtId="14" fontId="30" fillId="0" borderId="1" xfId="3" quotePrefix="1" applyNumberFormat="1" applyFont="1" applyBorder="1" applyAlignment="1">
      <alignment horizontal="center" vertical="center" wrapText="1" shrinkToFit="1"/>
    </xf>
    <xf numFmtId="14" fontId="30" fillId="0" borderId="1" xfId="3" applyNumberFormat="1" applyFont="1" applyBorder="1" applyAlignment="1">
      <alignment horizontal="center" vertical="center" wrapText="1" shrinkToFit="1"/>
    </xf>
  </cellXfs>
  <cellStyles count="8">
    <cellStyle name="Comma" xfId="1" builtinId="3"/>
    <cellStyle name="Comma_IV-trim  2002" xfId="5" xr:uid="{00000000-0005-0000-0000-000001000000}"/>
    <cellStyle name="Normal" xfId="0" builtinId="0"/>
    <cellStyle name="Normal 2" xfId="3" xr:uid="{00000000-0005-0000-0000-000003000000}"/>
    <cellStyle name="Normal 3" xfId="6" xr:uid="{00000000-0005-0000-0000-000004000000}"/>
    <cellStyle name="Normal_IV-trim  2002" xfId="4" xr:uid="{00000000-0005-0000-0000-000006000000}"/>
    <cellStyle name="Percent" xfId="2" builtinId="5"/>
    <cellStyle name="Percent 2" xfId="7" xr:uid="{00000000-0005-0000-0000-000008000000}"/>
  </cellStyles>
  <dxfs count="0"/>
  <tableStyles count="0" defaultTableStyle="TableStyleMedium2" defaultPivotStyle="PivotStyleLight16"/>
  <colors>
    <mruColors>
      <color rgb="FFE8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2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0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34</xdr:row>
          <xdr:rowOff>0</xdr:rowOff>
        </xdr:from>
        <xdr:to>
          <xdr:col>4</xdr:col>
          <xdr:colOff>0</xdr:colOff>
          <xdr:row>34</xdr:row>
          <xdr:rowOff>50800</xdr:rowOff>
        </xdr:to>
        <xdr:sp macro="" textlink="">
          <xdr:nvSpPr>
            <xdr:cNvPr id="27650" name="Object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2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33</xdr:row>
          <xdr:rowOff>0</xdr:rowOff>
        </xdr:from>
        <xdr:to>
          <xdr:col>4</xdr:col>
          <xdr:colOff>0</xdr:colOff>
          <xdr:row>33</xdr:row>
          <xdr:rowOff>50800</xdr:rowOff>
        </xdr:to>
        <xdr:sp macro="" textlink="">
          <xdr:nvSpPr>
            <xdr:cNvPr id="27651" name="Object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2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25</xdr:row>
          <xdr:rowOff>0</xdr:rowOff>
        </xdr:from>
        <xdr:to>
          <xdr:col>4</xdr:col>
          <xdr:colOff>0</xdr:colOff>
          <xdr:row>25</xdr:row>
          <xdr:rowOff>50800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7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200025</xdr:rowOff>
    </xdr:from>
    <xdr:to>
      <xdr:col>18</xdr:col>
      <xdr:colOff>0</xdr:colOff>
      <xdr:row>2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2</xdr:row>
      <xdr:rowOff>0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200025</xdr:rowOff>
    </xdr:from>
    <xdr:to>
      <xdr:col>18</xdr:col>
      <xdr:colOff>0</xdr:colOff>
      <xdr:row>2</xdr:row>
      <xdr:rowOff>0</xdr:rowOff>
    </xdr:to>
    <xdr:pic>
      <xdr:nvPicPr>
        <xdr:cNvPr id="8" name="Picture 1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9" name="Picture 1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10" name="Picture 1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2</xdr:row>
      <xdr:rowOff>0</xdr:rowOff>
    </xdr:to>
    <xdr:pic>
      <xdr:nvPicPr>
        <xdr:cNvPr id="11" name="Picture 2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oleObject" Target="../embeddings/oleObject3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4.bin"/><Relationship Id="rId4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"/>
  <sheetViews>
    <sheetView showGridLines="0" tabSelected="1" zoomScaleNormal="100" zoomScaleSheetLayoutView="120" workbookViewId="0">
      <selection sqref="A1:H1"/>
    </sheetView>
  </sheetViews>
  <sheetFormatPr defaultColWidth="9.81640625" defaultRowHeight="10.5" x14ac:dyDescent="0.25"/>
  <cols>
    <col min="1" max="1" width="33" style="2" customWidth="1"/>
    <col min="2" max="2" width="2.7265625" style="3" customWidth="1"/>
    <col min="3" max="3" width="10.81640625" style="3" customWidth="1"/>
    <col min="4" max="5" width="10.7265625" style="3" customWidth="1"/>
    <col min="6" max="6" width="10.54296875" style="3" customWidth="1"/>
    <col min="7" max="8" width="10.7265625" style="5" customWidth="1"/>
    <col min="9" max="16384" width="9.81640625" style="1"/>
  </cols>
  <sheetData>
    <row r="1" spans="1:8" ht="11.15" customHeight="1" x14ac:dyDescent="0.25">
      <c r="A1" s="485" t="s">
        <v>0</v>
      </c>
      <c r="B1" s="485"/>
      <c r="C1" s="485"/>
      <c r="D1" s="485"/>
      <c r="E1" s="485"/>
      <c r="F1" s="485"/>
      <c r="G1" s="485"/>
      <c r="H1" s="485"/>
    </row>
    <row r="2" spans="1:8" ht="11.15" customHeight="1" x14ac:dyDescent="0.25">
      <c r="A2" s="486" t="s">
        <v>12</v>
      </c>
      <c r="B2" s="486"/>
      <c r="C2" s="486"/>
      <c r="D2" s="486"/>
      <c r="E2" s="486"/>
      <c r="F2" s="486"/>
      <c r="G2" s="486"/>
      <c r="H2" s="486"/>
    </row>
    <row r="3" spans="1:8" ht="11.15" customHeight="1" x14ac:dyDescent="0.25">
      <c r="A3" s="487" t="s">
        <v>5</v>
      </c>
      <c r="B3" s="487"/>
      <c r="C3" s="487"/>
      <c r="D3" s="487"/>
      <c r="E3" s="487"/>
      <c r="F3" s="487"/>
      <c r="G3" s="487"/>
      <c r="H3" s="487"/>
    </row>
    <row r="4" spans="1:8" ht="11.15" customHeight="1" x14ac:dyDescent="0.25">
      <c r="G4" s="4"/>
    </row>
    <row r="5" spans="1:8" ht="15" customHeight="1" x14ac:dyDescent="0.25">
      <c r="A5" s="6" t="s">
        <v>13</v>
      </c>
      <c r="B5" s="7"/>
      <c r="C5" s="8"/>
      <c r="D5" s="421">
        <v>44367</v>
      </c>
      <c r="E5" s="421" t="s">
        <v>133</v>
      </c>
      <c r="F5" s="9" t="s">
        <v>1</v>
      </c>
    </row>
    <row r="6" spans="1:8" ht="13" customHeight="1" x14ac:dyDescent="0.25">
      <c r="A6" s="422" t="s">
        <v>14</v>
      </c>
      <c r="B6" s="10"/>
      <c r="C6" s="11"/>
      <c r="D6" s="12">
        <v>107784</v>
      </c>
      <c r="E6" s="12">
        <v>107624</v>
      </c>
      <c r="F6" s="13">
        <f t="shared" ref="F6:F17" si="0">IF((((D6/E6)-1)*100)&gt;=200,"N.S.",(IF((((D6/E6)-1)*100)&lt;=-200,"N.S.",(((D6/E6)-1)*100))))</f>
        <v>0.14866572511706977</v>
      </c>
      <c r="G6" s="14">
        <f>D6-E6</f>
        <v>160</v>
      </c>
    </row>
    <row r="7" spans="1:8" ht="13" customHeight="1" x14ac:dyDescent="0.25">
      <c r="A7" s="423" t="s">
        <v>15</v>
      </c>
      <c r="B7" s="10"/>
      <c r="D7" s="388">
        <v>10107</v>
      </c>
      <c r="E7" s="388">
        <v>662</v>
      </c>
      <c r="F7" s="15" t="str">
        <f t="shared" si="0"/>
        <v>N.S.</v>
      </c>
      <c r="G7" s="14"/>
    </row>
    <row r="8" spans="1:8" ht="13" customHeight="1" x14ac:dyDescent="0.25">
      <c r="A8" s="422" t="s">
        <v>16</v>
      </c>
      <c r="B8" s="10"/>
      <c r="C8" s="11"/>
      <c r="D8" s="12">
        <v>26886</v>
      </c>
      <c r="E8" s="12">
        <v>28249</v>
      </c>
      <c r="F8" s="13">
        <f t="shared" si="0"/>
        <v>-4.8249495557364908</v>
      </c>
      <c r="G8" s="412"/>
    </row>
    <row r="9" spans="1:8" ht="13" customHeight="1" x14ac:dyDescent="0.25">
      <c r="A9" s="423" t="s">
        <v>17</v>
      </c>
      <c r="B9" s="10"/>
      <c r="D9" s="388">
        <v>44386</v>
      </c>
      <c r="E9" s="388">
        <v>44034</v>
      </c>
      <c r="F9" s="15">
        <f t="shared" si="0"/>
        <v>0.79938229549894046</v>
      </c>
      <c r="G9" s="14"/>
    </row>
    <row r="10" spans="1:8" ht="13" customHeight="1" x14ac:dyDescent="0.25">
      <c r="A10" s="422" t="s">
        <v>18</v>
      </c>
      <c r="B10" s="10"/>
      <c r="C10" s="11"/>
      <c r="D10" s="12">
        <f>+D11-D9-D8-D6-D7</f>
        <v>22316</v>
      </c>
      <c r="E10" s="12">
        <f>+E11-E9-E8-E6-E7</f>
        <v>20700</v>
      </c>
      <c r="F10" s="13">
        <f t="shared" si="0"/>
        <v>7.8067632850241653</v>
      </c>
      <c r="G10" s="412"/>
      <c r="H10" s="5" t="s">
        <v>123</v>
      </c>
    </row>
    <row r="11" spans="1:8" ht="13" customHeight="1" x14ac:dyDescent="0.25">
      <c r="A11" s="423" t="s">
        <v>19</v>
      </c>
      <c r="B11" s="10"/>
      <c r="D11" s="388">
        <v>211479</v>
      </c>
      <c r="E11" s="388">
        <v>201269</v>
      </c>
      <c r="F11" s="15">
        <f t="shared" si="0"/>
        <v>5.0728130015054385</v>
      </c>
    </row>
    <row r="12" spans="1:8" ht="13" customHeight="1" x14ac:dyDescent="0.25">
      <c r="A12" s="422" t="s">
        <v>20</v>
      </c>
      <c r="B12" s="10"/>
      <c r="C12" s="11"/>
      <c r="D12" s="12">
        <v>91424</v>
      </c>
      <c r="E12" s="12">
        <v>98270</v>
      </c>
      <c r="F12" s="13">
        <f t="shared" si="0"/>
        <v>-6.9665208100132325</v>
      </c>
      <c r="G12" s="411"/>
    </row>
    <row r="13" spans="1:8" ht="13" customHeight="1" x14ac:dyDescent="0.25">
      <c r="A13" s="245" t="s">
        <v>21</v>
      </c>
      <c r="B13" s="16"/>
      <c r="C13" s="66"/>
      <c r="D13" s="388">
        <v>111475</v>
      </c>
      <c r="E13" s="388">
        <v>113106</v>
      </c>
      <c r="F13" s="389">
        <f t="shared" si="0"/>
        <v>-1.4420101497710114</v>
      </c>
    </row>
    <row r="14" spans="1:8" ht="13" customHeight="1" x14ac:dyDescent="0.25">
      <c r="A14" s="422" t="s">
        <v>22</v>
      </c>
      <c r="B14" s="16"/>
      <c r="C14" s="11"/>
      <c r="D14" s="12">
        <v>54776</v>
      </c>
      <c r="E14" s="12">
        <v>54747</v>
      </c>
      <c r="F14" s="13">
        <f t="shared" si="0"/>
        <v>5.2970939046881327E-2</v>
      </c>
    </row>
    <row r="15" spans="1:8" ht="13" customHeight="1" x14ac:dyDescent="0.25">
      <c r="A15" s="424" t="s">
        <v>146</v>
      </c>
      <c r="B15" s="10"/>
      <c r="C15" s="426"/>
      <c r="D15" s="388">
        <v>154870</v>
      </c>
      <c r="E15" s="388">
        <v>155501</v>
      </c>
      <c r="F15" s="427">
        <f t="shared" si="0"/>
        <v>-0.40578517179953311</v>
      </c>
      <c r="G15" s="416"/>
    </row>
    <row r="16" spans="1:8" ht="13" customHeight="1" x14ac:dyDescent="0.25">
      <c r="A16" s="101" t="s">
        <v>23</v>
      </c>
      <c r="B16" s="66"/>
      <c r="C16" s="11"/>
      <c r="D16" s="12">
        <f>D17-SUM(D11:D15)</f>
        <v>69701</v>
      </c>
      <c r="E16" s="12">
        <f>E17-SUM(E11:E15)</f>
        <v>61955</v>
      </c>
      <c r="F16" s="13">
        <f t="shared" si="0"/>
        <v>12.502622871438952</v>
      </c>
      <c r="G16" s="407"/>
    </row>
    <row r="17" spans="1:7" ht="13" customHeight="1" thickBot="1" x14ac:dyDescent="0.3">
      <c r="A17" s="425" t="s">
        <v>24</v>
      </c>
      <c r="B17" s="17"/>
      <c r="C17" s="428"/>
      <c r="D17" s="439">
        <v>693725</v>
      </c>
      <c r="E17" s="439">
        <v>684848</v>
      </c>
      <c r="F17" s="429">
        <f t="shared" si="0"/>
        <v>1.2962000327079837</v>
      </c>
      <c r="G17" s="412"/>
    </row>
    <row r="18" spans="1:7" ht="11.15" customHeight="1" x14ac:dyDescent="0.25">
      <c r="C18" s="413"/>
      <c r="D18" s="21"/>
      <c r="E18" s="21"/>
      <c r="F18" s="22"/>
      <c r="G18" s="14"/>
    </row>
    <row r="19" spans="1:7" ht="15" customHeight="1" x14ac:dyDescent="0.25">
      <c r="A19" s="23" t="s">
        <v>25</v>
      </c>
      <c r="B19" s="7"/>
      <c r="C19" s="8"/>
      <c r="D19" s="24"/>
      <c r="E19" s="24"/>
      <c r="F19" s="25"/>
      <c r="G19" s="14"/>
    </row>
    <row r="20" spans="1:7" ht="13" customHeight="1" x14ac:dyDescent="0.25">
      <c r="A20" s="422" t="s">
        <v>26</v>
      </c>
      <c r="B20" s="10"/>
      <c r="C20" s="11"/>
      <c r="D20" s="26">
        <v>3070</v>
      </c>
      <c r="E20" s="26">
        <v>4469</v>
      </c>
      <c r="F20" s="13">
        <f t="shared" ref="F20:F32" si="1">IF((((D20/E20)-1)*100)&gt;=200,"N.S.",(IF((((D20/E20)-1)*100)&lt;=-200,"N.S.",(((D20/E20)-1)*100))))</f>
        <v>-31.3045424032222</v>
      </c>
      <c r="G20" s="407"/>
    </row>
    <row r="21" spans="1:7" ht="13" customHeight="1" x14ac:dyDescent="0.25">
      <c r="A21" s="423" t="s">
        <v>27</v>
      </c>
      <c r="B21" s="10"/>
      <c r="C21" s="66"/>
      <c r="D21" s="388">
        <v>2662</v>
      </c>
      <c r="E21" s="388">
        <v>4332</v>
      </c>
      <c r="F21" s="389">
        <f t="shared" si="1"/>
        <v>-38.550323176361957</v>
      </c>
      <c r="G21" s="14"/>
    </row>
    <row r="22" spans="1:7" ht="13" customHeight="1" x14ac:dyDescent="0.25">
      <c r="A22" s="422" t="s">
        <v>28</v>
      </c>
      <c r="B22" s="10"/>
      <c r="C22" s="11"/>
      <c r="D22" s="26">
        <v>1677</v>
      </c>
      <c r="E22" s="26">
        <v>2069</v>
      </c>
      <c r="F22" s="13">
        <f t="shared" si="1"/>
        <v>-18.946350894151763</v>
      </c>
    </row>
    <row r="23" spans="1:7" ht="13" customHeight="1" x14ac:dyDescent="0.25">
      <c r="A23" s="423" t="s">
        <v>29</v>
      </c>
      <c r="B23" s="10"/>
      <c r="C23" s="66"/>
      <c r="D23" s="388">
        <v>6854</v>
      </c>
      <c r="E23" s="388">
        <v>6772</v>
      </c>
      <c r="F23" s="389">
        <f t="shared" si="1"/>
        <v>1.2108682811577065</v>
      </c>
      <c r="G23" s="417"/>
    </row>
    <row r="24" spans="1:7" ht="13" customHeight="1" x14ac:dyDescent="0.25">
      <c r="A24" s="422" t="s">
        <v>30</v>
      </c>
      <c r="B24" s="10"/>
      <c r="C24" s="11"/>
      <c r="D24" s="26">
        <f>+D25-SUM(D20:D23)</f>
        <v>112706</v>
      </c>
      <c r="E24" s="26">
        <f>+E25-SUM(E20:E23)</f>
        <v>100771</v>
      </c>
      <c r="F24" s="13">
        <f t="shared" si="1"/>
        <v>11.843685187206642</v>
      </c>
    </row>
    <row r="25" spans="1:7" ht="13" customHeight="1" x14ac:dyDescent="0.25">
      <c r="A25" s="423" t="s">
        <v>31</v>
      </c>
      <c r="B25" s="10"/>
      <c r="C25" s="66"/>
      <c r="D25" s="388">
        <v>126969</v>
      </c>
      <c r="E25" s="388">
        <v>118413</v>
      </c>
      <c r="F25" s="389">
        <f t="shared" si="1"/>
        <v>7.2255580046109769</v>
      </c>
      <c r="G25" s="407"/>
    </row>
    <row r="26" spans="1:7" ht="13" customHeight="1" x14ac:dyDescent="0.25">
      <c r="A26" s="422" t="s">
        <v>145</v>
      </c>
      <c r="B26" s="10"/>
      <c r="C26" s="11"/>
      <c r="D26" s="26">
        <v>176716</v>
      </c>
      <c r="E26" s="26">
        <v>174706</v>
      </c>
      <c r="F26" s="13">
        <f t="shared" si="1"/>
        <v>1.1505042757546935</v>
      </c>
      <c r="G26" s="407"/>
    </row>
    <row r="27" spans="1:7" ht="13" customHeight="1" x14ac:dyDescent="0.25">
      <c r="A27" s="423" t="s">
        <v>32</v>
      </c>
      <c r="B27" s="10"/>
      <c r="C27" s="66"/>
      <c r="D27" s="388">
        <v>52020</v>
      </c>
      <c r="E27" s="388">
        <v>51536</v>
      </c>
      <c r="F27" s="389">
        <f t="shared" si="1"/>
        <v>0.93914933250542898</v>
      </c>
      <c r="G27" s="414"/>
    </row>
    <row r="28" spans="1:7" ht="13" customHeight="1" x14ac:dyDescent="0.25">
      <c r="A28" s="422" t="s">
        <v>33</v>
      </c>
      <c r="B28" s="10"/>
      <c r="C28" s="11"/>
      <c r="D28" s="26">
        <v>7443</v>
      </c>
      <c r="E28" s="26">
        <v>7253</v>
      </c>
      <c r="F28" s="13">
        <f t="shared" si="1"/>
        <v>2.6196056804081103</v>
      </c>
      <c r="G28" s="414"/>
    </row>
    <row r="29" spans="1:7" ht="13" customHeight="1" x14ac:dyDescent="0.25">
      <c r="A29" s="430" t="s">
        <v>34</v>
      </c>
      <c r="B29" s="10"/>
      <c r="C29" s="433"/>
      <c r="D29" s="390">
        <f>D30-SUM(D25:D28)</f>
        <v>24850</v>
      </c>
      <c r="E29" s="390">
        <f>E30-SUM(E25:E28)</f>
        <v>25753</v>
      </c>
      <c r="F29" s="391">
        <f t="shared" si="1"/>
        <v>-3.5063876053275322</v>
      </c>
      <c r="G29" s="414"/>
    </row>
    <row r="30" spans="1:7" ht="13" customHeight="1" x14ac:dyDescent="0.25">
      <c r="A30" s="101" t="s">
        <v>35</v>
      </c>
      <c r="C30" s="434"/>
      <c r="D30" s="12">
        <v>387998</v>
      </c>
      <c r="E30" s="12">
        <v>377661</v>
      </c>
      <c r="F30" s="13">
        <f t="shared" si="1"/>
        <v>2.7371107951310814</v>
      </c>
      <c r="G30" s="411"/>
    </row>
    <row r="31" spans="1:7" ht="13" customHeight="1" x14ac:dyDescent="0.25">
      <c r="A31" s="431" t="s">
        <v>36</v>
      </c>
      <c r="B31" s="402"/>
      <c r="C31" s="403"/>
      <c r="D31" s="404">
        <f>D32-D30</f>
        <v>305727</v>
      </c>
      <c r="E31" s="404">
        <f>E32-E30</f>
        <v>307187</v>
      </c>
      <c r="F31" s="405">
        <f t="shared" si="1"/>
        <v>-0.4752805294494844</v>
      </c>
      <c r="G31" s="14"/>
    </row>
    <row r="32" spans="1:7" ht="13" customHeight="1" thickBot="1" x14ac:dyDescent="0.3">
      <c r="A32" s="432" t="s">
        <v>37</v>
      </c>
      <c r="B32" s="17"/>
      <c r="C32" s="18"/>
      <c r="D32" s="19">
        <f>D17</f>
        <v>693725</v>
      </c>
      <c r="E32" s="19">
        <f>E17</f>
        <v>684848</v>
      </c>
      <c r="F32" s="20">
        <f t="shared" si="1"/>
        <v>1.2962000327079837</v>
      </c>
    </row>
    <row r="33" spans="1:8" ht="11.15" customHeight="1" x14ac:dyDescent="0.25">
      <c r="A33" s="29"/>
      <c r="B33" s="30"/>
      <c r="C33" s="10"/>
      <c r="D33" s="31"/>
      <c r="E33" s="32"/>
      <c r="F33" s="31"/>
    </row>
    <row r="34" spans="1:8" ht="18.75" customHeight="1" x14ac:dyDescent="0.25">
      <c r="A34" s="33"/>
      <c r="B34" s="34"/>
      <c r="C34" s="488" t="s">
        <v>139</v>
      </c>
      <c r="D34" s="489"/>
      <c r="E34" s="34"/>
      <c r="F34" s="35"/>
      <c r="G34" s="36"/>
      <c r="H34" s="37"/>
    </row>
    <row r="35" spans="1:8" ht="15" customHeight="1" x14ac:dyDescent="0.25">
      <c r="A35" s="23" t="s">
        <v>144</v>
      </c>
      <c r="B35" s="39"/>
      <c r="C35" s="40" t="s">
        <v>51</v>
      </c>
      <c r="D35" s="40" t="s">
        <v>52</v>
      </c>
      <c r="E35" s="34"/>
      <c r="F35" s="34"/>
      <c r="G35" s="38"/>
      <c r="H35" s="41"/>
    </row>
    <row r="36" spans="1:8" ht="13" customHeight="1" x14ac:dyDescent="0.25">
      <c r="A36" s="33" t="s">
        <v>38</v>
      </c>
      <c r="B36" s="34"/>
      <c r="C36" s="42"/>
      <c r="D36" s="43"/>
      <c r="E36" s="34"/>
      <c r="F36" s="34"/>
      <c r="G36" s="38"/>
      <c r="H36" s="44"/>
    </row>
    <row r="37" spans="1:8" ht="13" customHeight="1" x14ac:dyDescent="0.25">
      <c r="A37" s="45" t="s">
        <v>39</v>
      </c>
      <c r="B37" s="46"/>
      <c r="C37" s="47">
        <v>0.37271162770335198</v>
      </c>
      <c r="D37" s="47">
        <v>7.1681856547682041E-2</v>
      </c>
      <c r="E37" s="34"/>
      <c r="F37" s="34"/>
      <c r="G37" s="38"/>
      <c r="H37" s="48"/>
    </row>
    <row r="38" spans="1:8" ht="13" customHeight="1" x14ac:dyDescent="0.25">
      <c r="A38" s="49" t="s">
        <v>40</v>
      </c>
      <c r="B38" s="46"/>
      <c r="C38" s="50">
        <v>0.36242855731241225</v>
      </c>
      <c r="D38" s="50">
        <v>3.2953369504397506E-2</v>
      </c>
      <c r="E38" s="34"/>
      <c r="F38" s="34"/>
      <c r="G38" s="38"/>
      <c r="H38" s="48"/>
    </row>
    <row r="39" spans="1:8" ht="13" customHeight="1" x14ac:dyDescent="0.25">
      <c r="A39" s="45" t="s">
        <v>2</v>
      </c>
      <c r="B39" s="46"/>
      <c r="C39" s="47">
        <v>0.15554903327542657</v>
      </c>
      <c r="D39" s="47">
        <v>5.4458333333469451E-2</v>
      </c>
      <c r="E39" s="34"/>
      <c r="F39" s="34"/>
      <c r="G39" s="38"/>
      <c r="H39" s="48"/>
    </row>
    <row r="40" spans="1:8" ht="13" customHeight="1" x14ac:dyDescent="0.25">
      <c r="A40" s="49" t="s">
        <v>41</v>
      </c>
      <c r="B40" s="46"/>
      <c r="C40" s="50">
        <v>1.0296668745700894E-2</v>
      </c>
      <c r="D40" s="50">
        <v>3.7884938505459161E-2</v>
      </c>
      <c r="E40" s="34"/>
      <c r="F40" s="34"/>
      <c r="G40" s="38"/>
      <c r="H40" s="48"/>
    </row>
    <row r="41" spans="1:8" ht="13" customHeight="1" x14ac:dyDescent="0.25">
      <c r="A41" s="45" t="s">
        <v>42</v>
      </c>
      <c r="B41" s="46"/>
      <c r="C41" s="47">
        <v>3.7514788356697508E-3</v>
      </c>
      <c r="D41" s="47">
        <v>0.46712121212121205</v>
      </c>
      <c r="E41" s="34"/>
      <c r="F41" s="34"/>
      <c r="G41" s="38"/>
      <c r="H41" s="48"/>
    </row>
    <row r="42" spans="1:8" ht="13" customHeight="1" x14ac:dyDescent="0.25">
      <c r="A42" s="49" t="s">
        <v>43</v>
      </c>
      <c r="B42" s="46"/>
      <c r="C42" s="50">
        <v>7.1789458472139842E-2</v>
      </c>
      <c r="D42" s="50">
        <v>6.8048809546184655E-2</v>
      </c>
      <c r="E42" s="34"/>
      <c r="F42" s="34"/>
      <c r="G42" s="38"/>
      <c r="H42" s="48"/>
    </row>
    <row r="43" spans="1:8" ht="13" customHeight="1" x14ac:dyDescent="0.25">
      <c r="A43" s="45" t="s">
        <v>44</v>
      </c>
      <c r="B43" s="46"/>
      <c r="C43" s="47">
        <v>1.5908880115152825E-2</v>
      </c>
      <c r="D43" s="47">
        <v>1.55401641218484E-2</v>
      </c>
      <c r="E43" s="34"/>
      <c r="F43" s="34"/>
      <c r="G43" s="38"/>
      <c r="H43" s="48"/>
    </row>
    <row r="44" spans="1:8" ht="13" customHeight="1" x14ac:dyDescent="0.25">
      <c r="A44" s="469" t="s">
        <v>45</v>
      </c>
      <c r="B44" s="469"/>
      <c r="C44" s="470">
        <v>7.4288380762243056E-3</v>
      </c>
      <c r="D44" s="470">
        <v>7.3397915966386562E-2</v>
      </c>
      <c r="E44" s="34"/>
      <c r="F44" s="34"/>
      <c r="G44" s="38"/>
      <c r="H44" s="48"/>
    </row>
    <row r="45" spans="1:8" ht="13" customHeight="1" x14ac:dyDescent="0.25">
      <c r="A45" s="471" t="s">
        <v>126</v>
      </c>
      <c r="B45" s="472"/>
      <c r="C45" s="473">
        <v>1.3545746392158833E-4</v>
      </c>
      <c r="D45" s="473">
        <v>6.25E-2</v>
      </c>
      <c r="E45" s="34"/>
      <c r="F45" s="34"/>
      <c r="G45" s="38"/>
      <c r="H45" s="48"/>
    </row>
    <row r="46" spans="1:8" ht="13" customHeight="1" thickBot="1" x14ac:dyDescent="0.3">
      <c r="A46" s="51" t="s">
        <v>46</v>
      </c>
      <c r="B46" s="52"/>
      <c r="C46" s="53">
        <v>1</v>
      </c>
      <c r="D46" s="53">
        <v>5.4959469825085948E-2</v>
      </c>
      <c r="E46" s="34"/>
      <c r="F46" s="34"/>
      <c r="G46" s="38"/>
      <c r="H46" s="48"/>
    </row>
    <row r="47" spans="1:8" ht="11.15" customHeight="1" x14ac:dyDescent="0.25">
      <c r="A47" s="54"/>
      <c r="B47" s="34"/>
      <c r="C47" s="55"/>
      <c r="D47" s="56"/>
      <c r="E47" s="34"/>
      <c r="F47" s="34"/>
      <c r="G47" s="38"/>
      <c r="H47" s="36"/>
    </row>
    <row r="48" spans="1:8" ht="13" customHeight="1" x14ac:dyDescent="0.25">
      <c r="A48" s="33" t="s">
        <v>143</v>
      </c>
      <c r="B48" s="34"/>
      <c r="C48" s="57">
        <v>0.89483452712102129</v>
      </c>
      <c r="D48" s="56"/>
      <c r="E48" s="34"/>
      <c r="F48" s="34"/>
      <c r="G48" s="38"/>
      <c r="H48" s="48"/>
    </row>
    <row r="49" spans="1:8" ht="13" customHeight="1" thickBot="1" x14ac:dyDescent="0.3">
      <c r="A49" s="406" t="s">
        <v>142</v>
      </c>
      <c r="B49" s="418"/>
      <c r="C49" s="419">
        <v>0.10516547287897866</v>
      </c>
      <c r="D49" s="56"/>
      <c r="E49" s="34"/>
      <c r="F49" s="34"/>
      <c r="G49" s="38"/>
      <c r="H49" s="48"/>
    </row>
    <row r="50" spans="1:8" ht="11.15" customHeight="1" x14ac:dyDescent="0.25">
      <c r="A50" s="33"/>
      <c r="B50" s="34"/>
      <c r="C50" s="34"/>
      <c r="D50" s="34"/>
      <c r="E50" s="34"/>
      <c r="F50" s="34"/>
      <c r="G50" s="38"/>
      <c r="H50" s="38"/>
    </row>
    <row r="51" spans="1:8" ht="11.15" customHeight="1" x14ac:dyDescent="0.25">
      <c r="A51" s="33"/>
      <c r="B51" s="34"/>
      <c r="C51" s="34"/>
      <c r="D51" s="34"/>
      <c r="E51" s="34"/>
      <c r="F51" s="34"/>
      <c r="G51" s="38"/>
      <c r="H51" s="38"/>
    </row>
    <row r="52" spans="1:8" ht="15" customHeight="1" x14ac:dyDescent="0.25">
      <c r="A52" s="6" t="s">
        <v>47</v>
      </c>
      <c r="B52" s="59"/>
      <c r="C52" s="60">
        <v>2021</v>
      </c>
      <c r="D52" s="60">
        <f>C52+1</f>
        <v>2022</v>
      </c>
      <c r="E52" s="60">
        <f t="shared" ref="E52:G52" si="2">D52+1</f>
        <v>2023</v>
      </c>
      <c r="F52" s="60">
        <f t="shared" si="2"/>
        <v>2024</v>
      </c>
      <c r="G52" s="60">
        <f t="shared" si="2"/>
        <v>2025</v>
      </c>
      <c r="H52" s="60" t="s">
        <v>140</v>
      </c>
    </row>
    <row r="53" spans="1:8" s="63" customFormat="1" ht="13" customHeight="1" thickBot="1" x14ac:dyDescent="0.3">
      <c r="A53" s="61" t="s">
        <v>48</v>
      </c>
      <c r="B53" s="62"/>
      <c r="C53" s="58">
        <v>2.0891454176712239E-2</v>
      </c>
      <c r="D53" s="58">
        <v>1.6394524918604766E-2</v>
      </c>
      <c r="E53" s="58">
        <v>3.5981762277655573E-2</v>
      </c>
      <c r="F53" s="58">
        <v>3.5543740038732979E-2</v>
      </c>
      <c r="G53" s="58">
        <v>4.3492881638532842E-2</v>
      </c>
      <c r="H53" s="58">
        <v>0.84769563694976169</v>
      </c>
    </row>
    <row r="54" spans="1:8" s="63" customFormat="1" x14ac:dyDescent="0.25">
      <c r="A54" s="64"/>
      <c r="B54" s="65"/>
      <c r="C54" s="57"/>
      <c r="D54" s="57"/>
      <c r="E54" s="57"/>
      <c r="F54" s="57"/>
      <c r="G54" s="57"/>
      <c r="H54" s="57"/>
    </row>
    <row r="55" spans="1:8" ht="11.15" customHeight="1" x14ac:dyDescent="0.25">
      <c r="A55" s="490" t="s">
        <v>49</v>
      </c>
      <c r="B55" s="490"/>
      <c r="C55" s="490"/>
      <c r="D55" s="490"/>
      <c r="E55" s="490"/>
      <c r="F55" s="490"/>
    </row>
    <row r="56" spans="1:8" ht="11.15" customHeight="1" x14ac:dyDescent="0.25">
      <c r="A56" s="484" t="s">
        <v>50</v>
      </c>
      <c r="B56" s="484"/>
      <c r="C56" s="484"/>
      <c r="D56" s="484"/>
      <c r="E56" s="484"/>
      <c r="F56" s="484"/>
      <c r="G56" s="484"/>
      <c r="H56" s="484"/>
    </row>
    <row r="57" spans="1:8" ht="11.15" customHeight="1" x14ac:dyDescent="0.25">
      <c r="A57" s="484"/>
      <c r="B57" s="484"/>
      <c r="C57" s="484"/>
      <c r="D57" s="484"/>
      <c r="E57" s="484"/>
      <c r="F57" s="484"/>
      <c r="G57" s="484"/>
      <c r="H57" s="484"/>
    </row>
  </sheetData>
  <mergeCells count="7">
    <mergeCell ref="A57:H57"/>
    <mergeCell ref="A1:H1"/>
    <mergeCell ref="A2:H2"/>
    <mergeCell ref="A3:H3"/>
    <mergeCell ref="C34:D34"/>
    <mergeCell ref="A56:H56"/>
    <mergeCell ref="A55:F55"/>
  </mergeCells>
  <pageMargins left="0.19685039370078741" right="0.31496062992125984" top="0.78740157480314965" bottom="0.23622047244094491" header="0" footer="0"/>
  <pageSetup scale="99"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30721" r:id="rId5">
          <objectPr defaultSize="0" autoPict="0" r:id="rId6">
            <anchor moveWithCells="1" sizeWithCells="1">
              <from>
                <xdr:col>6</xdr:col>
                <xdr:colOff>0</xdr:colOff>
                <xdr:row>40</xdr:row>
                <xdr:rowOff>0</xdr:rowOff>
              </from>
              <to>
                <xdr:col>6</xdr:col>
                <xdr:colOff>0</xdr:colOff>
                <xdr:row>40</xdr:row>
                <xdr:rowOff>0</xdr:rowOff>
              </to>
            </anchor>
          </objectPr>
        </oleObject>
      </mc:Choice>
      <mc:Fallback>
        <oleObject progId="Word.Picture.8" shapeId="30721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2"/>
  <sheetViews>
    <sheetView showGridLines="0" zoomScale="106" zoomScaleNormal="106" zoomScaleSheetLayoutView="110" workbookViewId="0">
      <selection sqref="A1:O1"/>
    </sheetView>
  </sheetViews>
  <sheetFormatPr defaultColWidth="9.81640625" defaultRowHeight="10.5" x14ac:dyDescent="0.25"/>
  <cols>
    <col min="1" max="1" width="42.7265625" style="46" customWidth="1"/>
    <col min="2" max="2" width="2.7265625" style="74" customWidth="1"/>
    <col min="3" max="7" width="7.7265625" style="74" customWidth="1"/>
    <col min="8" max="8" width="7.7265625" style="162" customWidth="1"/>
    <col min="9" max="9" width="2.7265625" style="74" customWidth="1"/>
    <col min="10" max="11" width="7.7265625" style="74" customWidth="1"/>
    <col min="12" max="12" width="7.7265625" style="158" customWidth="1"/>
    <col min="13" max="15" width="7.7265625" style="74" customWidth="1"/>
    <col min="16" max="25" width="9.81640625" style="476"/>
    <col min="26" max="16384" width="9.81640625" style="67"/>
  </cols>
  <sheetData>
    <row r="1" spans="1:25" ht="11.15" customHeight="1" x14ac:dyDescent="0.25">
      <c r="A1" s="485" t="s">
        <v>0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</row>
    <row r="2" spans="1:25" ht="11.15" customHeight="1" x14ac:dyDescent="0.25">
      <c r="A2" s="486" t="s">
        <v>53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</row>
    <row r="3" spans="1:25" ht="11.15" customHeight="1" x14ac:dyDescent="0.25">
      <c r="A3" s="487" t="s">
        <v>5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</row>
    <row r="4" spans="1:25" ht="11.15" customHeight="1" x14ac:dyDescent="0.25">
      <c r="A4" s="68"/>
      <c r="B4" s="69"/>
      <c r="C4" s="69"/>
      <c r="D4" s="69"/>
      <c r="E4" s="69"/>
      <c r="F4" s="69"/>
      <c r="G4" s="69"/>
      <c r="H4" s="70"/>
      <c r="I4" s="69"/>
      <c r="J4" s="69"/>
      <c r="K4" s="71"/>
      <c r="L4" s="72"/>
      <c r="M4" s="73"/>
      <c r="O4" s="69"/>
    </row>
    <row r="5" spans="1:25" ht="15" customHeight="1" x14ac:dyDescent="0.25">
      <c r="A5" s="75"/>
      <c r="B5" s="76"/>
      <c r="C5" s="494" t="s">
        <v>136</v>
      </c>
      <c r="D5" s="494"/>
      <c r="E5" s="494"/>
      <c r="F5" s="494"/>
      <c r="G5" s="494"/>
      <c r="H5" s="494"/>
      <c r="I5" s="77"/>
      <c r="J5" s="494" t="s">
        <v>137</v>
      </c>
      <c r="K5" s="494"/>
      <c r="L5" s="494"/>
      <c r="M5" s="494"/>
      <c r="N5" s="494"/>
      <c r="O5" s="494"/>
    </row>
    <row r="6" spans="1:25" s="81" customFormat="1" ht="15" customHeight="1" x14ac:dyDescent="0.25">
      <c r="A6" s="78"/>
      <c r="B6" s="79"/>
      <c r="C6" s="80">
        <v>2021</v>
      </c>
      <c r="D6" s="80" t="s">
        <v>54</v>
      </c>
      <c r="E6" s="80">
        <v>2020</v>
      </c>
      <c r="F6" s="80" t="s">
        <v>54</v>
      </c>
      <c r="G6" s="80" t="s">
        <v>55</v>
      </c>
      <c r="H6" s="80" t="s">
        <v>4</v>
      </c>
      <c r="I6" s="80"/>
      <c r="J6" s="80">
        <v>2021</v>
      </c>
      <c r="K6" s="80" t="s">
        <v>54</v>
      </c>
      <c r="L6" s="80">
        <v>2020</v>
      </c>
      <c r="M6" s="80" t="s">
        <v>54</v>
      </c>
      <c r="N6" s="80" t="s">
        <v>55</v>
      </c>
      <c r="O6" s="80" t="s">
        <v>4</v>
      </c>
      <c r="P6" s="477"/>
      <c r="Q6" s="477"/>
      <c r="R6" s="477"/>
      <c r="S6" s="477"/>
      <c r="T6" s="477"/>
      <c r="U6" s="477"/>
      <c r="V6" s="477"/>
      <c r="W6" s="477"/>
      <c r="X6" s="477"/>
      <c r="Y6" s="477"/>
    </row>
    <row r="7" spans="1:25" ht="13" customHeight="1" x14ac:dyDescent="0.25">
      <c r="A7" s="82" t="s">
        <v>56</v>
      </c>
      <c r="B7" s="83"/>
      <c r="C7" s="84">
        <v>137058</v>
      </c>
      <c r="D7" s="85">
        <v>100</v>
      </c>
      <c r="E7" s="84">
        <v>114514</v>
      </c>
      <c r="F7" s="85">
        <v>100</v>
      </c>
      <c r="G7" s="85">
        <v>19.686675864959735</v>
      </c>
      <c r="H7" s="86">
        <v>15.737984001956097</v>
      </c>
      <c r="I7" s="87"/>
      <c r="J7" s="84">
        <v>261556</v>
      </c>
      <c r="K7" s="85">
        <v>100</v>
      </c>
      <c r="L7" s="84">
        <v>236716</v>
      </c>
      <c r="M7" s="85">
        <v>100</v>
      </c>
      <c r="N7" s="85">
        <v>10.493587252234748</v>
      </c>
      <c r="O7" s="86">
        <v>6.0863101775967765</v>
      </c>
    </row>
    <row r="8" spans="1:25" ht="13" customHeight="1" x14ac:dyDescent="0.25">
      <c r="A8" s="88" t="s">
        <v>57</v>
      </c>
      <c r="B8" s="83"/>
      <c r="C8" s="28">
        <v>83200</v>
      </c>
      <c r="D8" s="89">
        <v>60.7</v>
      </c>
      <c r="E8" s="28">
        <v>70970</v>
      </c>
      <c r="F8" s="89">
        <v>62</v>
      </c>
      <c r="G8" s="89">
        <v>17.232633507115679</v>
      </c>
      <c r="H8" s="89"/>
      <c r="I8" s="87"/>
      <c r="J8" s="28">
        <v>161156</v>
      </c>
      <c r="K8" s="89">
        <v>61.6</v>
      </c>
      <c r="L8" s="28">
        <v>147369</v>
      </c>
      <c r="M8" s="89">
        <v>62.3</v>
      </c>
      <c r="N8" s="89">
        <v>9.3554275322489833</v>
      </c>
      <c r="O8" s="89"/>
    </row>
    <row r="9" spans="1:25" ht="13" customHeight="1" x14ac:dyDescent="0.25">
      <c r="A9" s="90" t="s">
        <v>58</v>
      </c>
      <c r="B9" s="83"/>
      <c r="C9" s="91">
        <v>53858</v>
      </c>
      <c r="D9" s="92">
        <v>39.299999999999997</v>
      </c>
      <c r="E9" s="91">
        <v>43544</v>
      </c>
      <c r="F9" s="92">
        <v>38</v>
      </c>
      <c r="G9" s="92">
        <v>23.686386184089649</v>
      </c>
      <c r="H9" s="93"/>
      <c r="I9" s="87"/>
      <c r="J9" s="91">
        <v>100400</v>
      </c>
      <c r="K9" s="92">
        <v>38.4</v>
      </c>
      <c r="L9" s="91">
        <v>89347</v>
      </c>
      <c r="M9" s="92">
        <v>37.700000000000003</v>
      </c>
      <c r="N9" s="92">
        <v>12.370868635768417</v>
      </c>
      <c r="O9" s="94"/>
    </row>
    <row r="10" spans="1:25" ht="13" customHeight="1" x14ac:dyDescent="0.25">
      <c r="A10" s="95" t="s">
        <v>59</v>
      </c>
      <c r="B10" s="96"/>
      <c r="C10" s="97">
        <v>6573</v>
      </c>
      <c r="D10" s="98">
        <v>4.8</v>
      </c>
      <c r="E10" s="97">
        <v>5263</v>
      </c>
      <c r="F10" s="98">
        <v>4.5999999999999996</v>
      </c>
      <c r="G10" s="98">
        <v>24.89074672240168</v>
      </c>
      <c r="H10" s="98"/>
      <c r="I10" s="87"/>
      <c r="J10" s="97">
        <v>12404</v>
      </c>
      <c r="K10" s="98">
        <v>4.7</v>
      </c>
      <c r="L10" s="97">
        <v>10278</v>
      </c>
      <c r="M10" s="98">
        <v>4.3</v>
      </c>
      <c r="N10" s="98">
        <v>20.684958163066746</v>
      </c>
      <c r="O10" s="98"/>
    </row>
    <row r="11" spans="1:25" ht="13" customHeight="1" x14ac:dyDescent="0.25">
      <c r="A11" s="99" t="s">
        <v>60</v>
      </c>
      <c r="B11" s="96"/>
      <c r="C11" s="84">
        <v>33175</v>
      </c>
      <c r="D11" s="85">
        <v>24.2</v>
      </c>
      <c r="E11" s="84">
        <v>30165</v>
      </c>
      <c r="F11" s="85">
        <v>26.299999999999997</v>
      </c>
      <c r="G11" s="85">
        <v>9.9784518481684117</v>
      </c>
      <c r="H11" s="86"/>
      <c r="I11" s="87"/>
      <c r="J11" s="84">
        <v>64069</v>
      </c>
      <c r="K11" s="85">
        <v>24.499999999999993</v>
      </c>
      <c r="L11" s="84">
        <v>61162</v>
      </c>
      <c r="M11" s="85">
        <v>25.800000000000008</v>
      </c>
      <c r="N11" s="85">
        <v>4.7529511788365397</v>
      </c>
      <c r="O11" s="100"/>
    </row>
    <row r="12" spans="1:25" ht="13" customHeight="1" x14ac:dyDescent="0.25">
      <c r="A12" s="88" t="s">
        <v>61</v>
      </c>
      <c r="C12" s="28">
        <v>137</v>
      </c>
      <c r="D12" s="89">
        <v>0.1</v>
      </c>
      <c r="E12" s="28">
        <v>660</v>
      </c>
      <c r="F12" s="89">
        <v>0.6</v>
      </c>
      <c r="G12" s="89">
        <v>-79.242424242424249</v>
      </c>
      <c r="H12" s="89"/>
      <c r="I12" s="87"/>
      <c r="J12" s="28">
        <v>429</v>
      </c>
      <c r="K12" s="89">
        <v>0.2</v>
      </c>
      <c r="L12" s="28">
        <v>937</v>
      </c>
      <c r="M12" s="89">
        <v>0.4</v>
      </c>
      <c r="N12" s="89">
        <v>-54.215581643543217</v>
      </c>
      <c r="O12" s="89"/>
    </row>
    <row r="13" spans="1:25" s="105" customFormat="1" ht="13" customHeight="1" x14ac:dyDescent="0.25">
      <c r="A13" s="103" t="s">
        <v>62</v>
      </c>
      <c r="B13" s="104"/>
      <c r="C13" s="91">
        <v>13973</v>
      </c>
      <c r="D13" s="92">
        <v>10.199999999999999</v>
      </c>
      <c r="E13" s="91">
        <v>7456</v>
      </c>
      <c r="F13" s="92">
        <v>6.5</v>
      </c>
      <c r="G13" s="92">
        <v>87.40611587982832</v>
      </c>
      <c r="H13" s="93">
        <v>84.87406115879827</v>
      </c>
      <c r="I13" s="102"/>
      <c r="J13" s="91">
        <v>23498</v>
      </c>
      <c r="K13" s="92">
        <v>9</v>
      </c>
      <c r="L13" s="91">
        <v>16970</v>
      </c>
      <c r="M13" s="92">
        <v>7.2</v>
      </c>
      <c r="N13" s="92">
        <v>38.467884502062468</v>
      </c>
      <c r="O13" s="93">
        <v>35.942215674720089</v>
      </c>
      <c r="P13" s="476"/>
      <c r="Q13" s="476"/>
      <c r="R13" s="476"/>
      <c r="S13" s="476"/>
      <c r="T13" s="476"/>
      <c r="U13" s="476"/>
      <c r="V13" s="476"/>
      <c r="W13" s="476"/>
      <c r="X13" s="476"/>
      <c r="Y13" s="476"/>
    </row>
    <row r="14" spans="1:25" ht="13" customHeight="1" x14ac:dyDescent="0.25">
      <c r="A14" s="106" t="s">
        <v>63</v>
      </c>
      <c r="B14" s="83"/>
      <c r="C14" s="107">
        <v>-565</v>
      </c>
      <c r="D14" s="108"/>
      <c r="E14" s="107">
        <v>7241</v>
      </c>
      <c r="F14" s="109"/>
      <c r="G14" s="109">
        <v>-107.80278966993508</v>
      </c>
      <c r="H14" s="109"/>
      <c r="I14" s="102"/>
      <c r="J14" s="107">
        <v>-1003</v>
      </c>
      <c r="K14" s="108"/>
      <c r="L14" s="107">
        <v>7098</v>
      </c>
      <c r="M14" s="109"/>
      <c r="N14" s="109">
        <v>-114.13074105381797</v>
      </c>
      <c r="O14" s="109"/>
    </row>
    <row r="15" spans="1:25" ht="13" customHeight="1" x14ac:dyDescent="0.25">
      <c r="A15" s="110" t="s">
        <v>64</v>
      </c>
      <c r="B15" s="96"/>
      <c r="C15" s="84">
        <v>4878</v>
      </c>
      <c r="D15" s="111"/>
      <c r="E15" s="84">
        <v>4184</v>
      </c>
      <c r="F15" s="85"/>
      <c r="G15" s="85">
        <v>16.586998087954118</v>
      </c>
      <c r="H15" s="86"/>
      <c r="I15" s="87"/>
      <c r="J15" s="84">
        <v>8714</v>
      </c>
      <c r="K15" s="111"/>
      <c r="L15" s="84">
        <v>9518</v>
      </c>
      <c r="M15" s="85"/>
      <c r="N15" s="85">
        <v>-8.4471527631855388</v>
      </c>
      <c r="O15" s="100"/>
      <c r="P15" s="478"/>
    </row>
    <row r="16" spans="1:25" ht="13" customHeight="1" x14ac:dyDescent="0.25">
      <c r="A16" s="112" t="s">
        <v>65</v>
      </c>
      <c r="B16" s="96"/>
      <c r="C16" s="97">
        <v>283</v>
      </c>
      <c r="D16" s="113"/>
      <c r="E16" s="97">
        <v>629</v>
      </c>
      <c r="F16" s="98"/>
      <c r="G16" s="98">
        <v>-55.007949125596191</v>
      </c>
      <c r="H16" s="98"/>
      <c r="I16" s="87"/>
      <c r="J16" s="97">
        <v>543</v>
      </c>
      <c r="K16" s="113"/>
      <c r="L16" s="97">
        <v>1319</v>
      </c>
      <c r="M16" s="98"/>
      <c r="N16" s="98">
        <v>-58.832448824867321</v>
      </c>
      <c r="O16" s="98"/>
    </row>
    <row r="17" spans="1:25" ht="13" customHeight="1" x14ac:dyDescent="0.25">
      <c r="A17" s="110" t="s">
        <v>66</v>
      </c>
      <c r="B17" s="96"/>
      <c r="C17" s="84">
        <v>4595</v>
      </c>
      <c r="D17" s="87"/>
      <c r="E17" s="84">
        <v>3555</v>
      </c>
      <c r="F17" s="85"/>
      <c r="G17" s="85">
        <v>29.254571026722932</v>
      </c>
      <c r="H17" s="86"/>
      <c r="I17" s="87"/>
      <c r="J17" s="84">
        <v>8171</v>
      </c>
      <c r="K17" s="87"/>
      <c r="L17" s="84">
        <v>8199</v>
      </c>
      <c r="M17" s="85"/>
      <c r="N17" s="85">
        <v>-0.34150506159287275</v>
      </c>
      <c r="O17" s="100"/>
    </row>
    <row r="18" spans="1:25" ht="13" customHeight="1" x14ac:dyDescent="0.25">
      <c r="A18" s="112" t="s">
        <v>67</v>
      </c>
      <c r="B18" s="96"/>
      <c r="C18" s="97">
        <v>2485</v>
      </c>
      <c r="D18" s="113"/>
      <c r="E18" s="97">
        <v>207</v>
      </c>
      <c r="F18" s="98"/>
      <c r="G18" s="98" t="s">
        <v>147</v>
      </c>
      <c r="H18" s="98"/>
      <c r="I18" s="87"/>
      <c r="J18" s="97">
        <v>961</v>
      </c>
      <c r="K18" s="113"/>
      <c r="L18" s="97">
        <v>-8117</v>
      </c>
      <c r="M18" s="98"/>
      <c r="N18" s="98">
        <v>111.839349513367</v>
      </c>
      <c r="O18" s="98"/>
      <c r="P18" s="478"/>
    </row>
    <row r="19" spans="1:25" ht="13" customHeight="1" x14ac:dyDescent="0.25">
      <c r="A19" s="114" t="s">
        <v>68</v>
      </c>
      <c r="B19" s="83"/>
      <c r="C19" s="115">
        <v>-107</v>
      </c>
      <c r="D19" s="116"/>
      <c r="E19" s="115">
        <v>-83</v>
      </c>
      <c r="F19" s="117"/>
      <c r="G19" s="117">
        <v>28.915662650602414</v>
      </c>
      <c r="H19" s="118"/>
      <c r="I19" s="87"/>
      <c r="J19" s="115">
        <v>-261</v>
      </c>
      <c r="K19" s="116"/>
      <c r="L19" s="115">
        <v>-180.60000000000036</v>
      </c>
      <c r="M19" s="117"/>
      <c r="N19" s="117">
        <v>44.518272425248881</v>
      </c>
      <c r="O19" s="119"/>
    </row>
    <row r="20" spans="1:25" s="105" customFormat="1" ht="13" customHeight="1" x14ac:dyDescent="0.25">
      <c r="A20" s="106" t="s">
        <v>69</v>
      </c>
      <c r="B20" s="104"/>
      <c r="C20" s="107">
        <v>6973</v>
      </c>
      <c r="D20" s="120"/>
      <c r="E20" s="107">
        <v>3679</v>
      </c>
      <c r="F20" s="109"/>
      <c r="G20" s="109">
        <v>89.535199782549597</v>
      </c>
      <c r="H20" s="109"/>
      <c r="I20" s="102"/>
      <c r="J20" s="107">
        <v>8871</v>
      </c>
      <c r="K20" s="120"/>
      <c r="L20" s="107">
        <v>-98.6</v>
      </c>
      <c r="M20" s="109"/>
      <c r="N20" s="109" t="s">
        <v>147</v>
      </c>
      <c r="O20" s="109"/>
      <c r="P20" s="476"/>
      <c r="Q20" s="476"/>
      <c r="R20" s="476"/>
      <c r="S20" s="476"/>
      <c r="T20" s="476"/>
      <c r="U20" s="476"/>
      <c r="V20" s="476"/>
      <c r="W20" s="476"/>
      <c r="X20" s="476"/>
      <c r="Y20" s="476"/>
    </row>
    <row r="21" spans="1:25" s="127" customFormat="1" ht="22.5" customHeight="1" x14ac:dyDescent="0.25">
      <c r="A21" s="121" t="s">
        <v>70</v>
      </c>
      <c r="B21" s="122"/>
      <c r="C21" s="84">
        <v>7565</v>
      </c>
      <c r="D21" s="442"/>
      <c r="E21" s="84">
        <v>-3464</v>
      </c>
      <c r="F21" s="100"/>
      <c r="G21" s="85" t="s">
        <v>147</v>
      </c>
      <c r="H21" s="86"/>
      <c r="I21" s="102"/>
      <c r="J21" s="84">
        <v>15630</v>
      </c>
      <c r="K21" s="102"/>
      <c r="L21" s="84">
        <v>9972</v>
      </c>
      <c r="M21" s="100"/>
      <c r="N21" s="85">
        <v>56.738868832731647</v>
      </c>
      <c r="O21" s="100"/>
      <c r="P21" s="479"/>
      <c r="Q21" s="479"/>
      <c r="R21" s="479"/>
      <c r="S21" s="479"/>
      <c r="T21" s="479"/>
      <c r="U21" s="479"/>
      <c r="V21" s="479"/>
      <c r="W21" s="479"/>
      <c r="X21" s="479"/>
      <c r="Y21" s="479"/>
    </row>
    <row r="22" spans="1:25" ht="13" customHeight="1" x14ac:dyDescent="0.25">
      <c r="A22" s="101" t="s">
        <v>71</v>
      </c>
      <c r="B22" s="83"/>
      <c r="C22" s="97">
        <v>3311</v>
      </c>
      <c r="D22" s="128">
        <v>0.43767349636483804</v>
      </c>
      <c r="E22" s="97">
        <v>5733</v>
      </c>
      <c r="F22" s="128">
        <v>-1.6550230946882216</v>
      </c>
      <c r="G22" s="98">
        <v>-42.246642246642253</v>
      </c>
      <c r="H22" s="98"/>
      <c r="I22" s="102"/>
      <c r="J22" s="97">
        <v>5970</v>
      </c>
      <c r="K22" s="129">
        <v>0.38195777351247601</v>
      </c>
      <c r="L22" s="97">
        <v>10455</v>
      </c>
      <c r="M22" s="129">
        <v>1.0484356197352587</v>
      </c>
      <c r="N22" s="98">
        <v>-42.898134863701578</v>
      </c>
      <c r="O22" s="98"/>
    </row>
    <row r="23" spans="1:25" ht="13" customHeight="1" x14ac:dyDescent="0.25">
      <c r="A23" s="130" t="s">
        <v>72</v>
      </c>
      <c r="B23" s="83"/>
      <c r="C23" s="115">
        <v>1001</v>
      </c>
      <c r="D23" s="131"/>
      <c r="E23" s="115">
        <v>-1578</v>
      </c>
      <c r="F23" s="117"/>
      <c r="G23" s="117">
        <v>163.43472750316857</v>
      </c>
      <c r="H23" s="118"/>
      <c r="I23" s="102"/>
      <c r="J23" s="115">
        <v>1854</v>
      </c>
      <c r="K23" s="131"/>
      <c r="L23" s="115">
        <v>-1185</v>
      </c>
      <c r="M23" s="117"/>
      <c r="N23" s="117" t="s">
        <v>147</v>
      </c>
      <c r="O23" s="119"/>
    </row>
    <row r="24" spans="1:25" ht="13" customHeight="1" x14ac:dyDescent="0.25">
      <c r="A24" s="392" t="s">
        <v>124</v>
      </c>
      <c r="B24" s="83"/>
      <c r="C24" s="465">
        <v>5255</v>
      </c>
      <c r="D24" s="466"/>
      <c r="E24" s="465">
        <v>-10775</v>
      </c>
      <c r="F24" s="466"/>
      <c r="G24" s="467">
        <v>148.77030162412993</v>
      </c>
      <c r="H24" s="467"/>
      <c r="I24" s="102"/>
      <c r="J24" s="465">
        <v>11514</v>
      </c>
      <c r="K24" s="468"/>
      <c r="L24" s="465">
        <v>-1669</v>
      </c>
      <c r="M24" s="468"/>
      <c r="N24" s="467" t="s">
        <v>147</v>
      </c>
      <c r="O24" s="467"/>
    </row>
    <row r="25" spans="1:25" s="105" customFormat="1" ht="13" hidden="1" customHeight="1" x14ac:dyDescent="0.25">
      <c r="A25" s="393" t="s">
        <v>73</v>
      </c>
      <c r="B25" s="104"/>
      <c r="C25" s="394">
        <v>0</v>
      </c>
      <c r="D25" s="395"/>
      <c r="E25" s="394">
        <v>0</v>
      </c>
      <c r="F25" s="119"/>
      <c r="G25" s="119">
        <v>-100</v>
      </c>
      <c r="H25" s="119"/>
      <c r="I25" s="102"/>
      <c r="J25" s="394">
        <v>0</v>
      </c>
      <c r="K25" s="395"/>
      <c r="L25" s="394">
        <v>0</v>
      </c>
      <c r="M25" s="119"/>
      <c r="N25" s="119">
        <v>-100</v>
      </c>
      <c r="O25" s="119"/>
      <c r="P25" s="476"/>
      <c r="Q25" s="476"/>
      <c r="R25" s="476"/>
      <c r="S25" s="476"/>
      <c r="T25" s="476"/>
      <c r="U25" s="476"/>
      <c r="V25" s="476"/>
      <c r="W25" s="476"/>
      <c r="X25" s="476"/>
      <c r="Y25" s="476"/>
    </row>
    <row r="26" spans="1:25" s="105" customFormat="1" ht="13" hidden="1" customHeight="1" x14ac:dyDescent="0.25">
      <c r="A26" s="392" t="s">
        <v>74</v>
      </c>
      <c r="B26" s="83"/>
      <c r="C26" s="107">
        <v>5255</v>
      </c>
      <c r="D26" s="120"/>
      <c r="E26" s="107">
        <v>-10775</v>
      </c>
      <c r="F26" s="109"/>
      <c r="G26" s="109">
        <v>-148.77030162412993</v>
      </c>
      <c r="H26" s="109"/>
      <c r="I26" s="102"/>
      <c r="J26" s="107">
        <v>11514</v>
      </c>
      <c r="K26" s="120"/>
      <c r="L26" s="107">
        <v>-1669</v>
      </c>
      <c r="M26" s="109"/>
      <c r="N26" s="109" t="s">
        <v>147</v>
      </c>
      <c r="O26" s="109"/>
      <c r="P26" s="476"/>
      <c r="Q26" s="476"/>
      <c r="R26" s="476"/>
      <c r="S26" s="476"/>
      <c r="T26" s="476"/>
      <c r="U26" s="476"/>
      <c r="V26" s="476"/>
      <c r="W26" s="476"/>
      <c r="X26" s="476"/>
      <c r="Y26" s="476"/>
    </row>
    <row r="27" spans="1:25" ht="13" customHeight="1" x14ac:dyDescent="0.25">
      <c r="A27" s="397" t="s">
        <v>75</v>
      </c>
      <c r="B27" s="104"/>
      <c r="C27" s="27">
        <v>3082</v>
      </c>
      <c r="D27" s="399"/>
      <c r="E27" s="27">
        <v>-11692</v>
      </c>
      <c r="F27" s="398"/>
      <c r="G27" s="100">
        <v>126.35990420800547</v>
      </c>
      <c r="H27" s="100"/>
      <c r="I27" s="102"/>
      <c r="J27" s="27">
        <v>7647</v>
      </c>
      <c r="K27" s="399"/>
      <c r="L27" s="27">
        <v>-3911</v>
      </c>
      <c r="M27" s="399"/>
      <c r="N27" s="100" t="s">
        <v>147</v>
      </c>
      <c r="O27" s="100"/>
    </row>
    <row r="28" spans="1:25" ht="13" customHeight="1" thickBot="1" x14ac:dyDescent="0.3">
      <c r="A28" s="132" t="s">
        <v>76</v>
      </c>
      <c r="B28" s="396"/>
      <c r="C28" s="400">
        <v>2173</v>
      </c>
      <c r="D28" s="401"/>
      <c r="E28" s="400">
        <v>917</v>
      </c>
      <c r="F28" s="133"/>
      <c r="G28" s="133">
        <v>136.96837513631408</v>
      </c>
      <c r="H28" s="133"/>
      <c r="I28" s="102"/>
      <c r="J28" s="400">
        <v>3867</v>
      </c>
      <c r="K28" s="401"/>
      <c r="L28" s="400">
        <v>2242</v>
      </c>
      <c r="M28" s="133"/>
      <c r="N28" s="133">
        <v>72.479928635147189</v>
      </c>
      <c r="O28" s="133"/>
    </row>
    <row r="29" spans="1:25" ht="13" customHeight="1" x14ac:dyDescent="0.25">
      <c r="A29" s="82"/>
      <c r="B29" s="83"/>
      <c r="C29" s="134"/>
      <c r="D29" s="135"/>
      <c r="E29" s="134"/>
      <c r="F29" s="136"/>
      <c r="G29" s="136"/>
      <c r="H29" s="137"/>
      <c r="I29" s="136"/>
      <c r="J29" s="134"/>
      <c r="K29" s="135"/>
      <c r="L29" s="138"/>
      <c r="M29" s="136"/>
      <c r="O29" s="139"/>
    </row>
    <row r="30" spans="1:25" ht="13" customHeight="1" x14ac:dyDescent="0.25">
      <c r="A30" s="140" t="s">
        <v>77</v>
      </c>
      <c r="C30" s="80">
        <v>2021</v>
      </c>
      <c r="D30" s="80" t="s">
        <v>3</v>
      </c>
      <c r="E30" s="80">
        <v>2020</v>
      </c>
      <c r="F30" s="80" t="s">
        <v>3</v>
      </c>
      <c r="G30" s="80" t="s">
        <v>1</v>
      </c>
      <c r="H30" s="80" t="s">
        <v>4</v>
      </c>
      <c r="I30" s="141"/>
      <c r="J30" s="80">
        <v>2021</v>
      </c>
      <c r="K30" s="80" t="s">
        <v>3</v>
      </c>
      <c r="L30" s="80">
        <v>2020</v>
      </c>
      <c r="M30" s="80" t="s">
        <v>3</v>
      </c>
      <c r="N30" s="80" t="s">
        <v>1</v>
      </c>
      <c r="O30" s="80" t="s">
        <v>4</v>
      </c>
    </row>
    <row r="31" spans="1:25" ht="13" customHeight="1" x14ac:dyDescent="0.25">
      <c r="A31" s="142" t="s">
        <v>78</v>
      </c>
      <c r="B31" s="83"/>
      <c r="C31" s="115">
        <v>13973</v>
      </c>
      <c r="D31" s="143">
        <v>10.199999999999999</v>
      </c>
      <c r="E31" s="115">
        <v>7456</v>
      </c>
      <c r="F31" s="143">
        <v>6.5</v>
      </c>
      <c r="G31" s="118">
        <v>87.40611587982832</v>
      </c>
      <c r="H31" s="118">
        <v>84.87406115879827</v>
      </c>
      <c r="I31" s="102"/>
      <c r="J31" s="115">
        <v>23498</v>
      </c>
      <c r="K31" s="143">
        <v>9</v>
      </c>
      <c r="L31" s="115">
        <v>16970</v>
      </c>
      <c r="M31" s="143">
        <v>7.2</v>
      </c>
      <c r="N31" s="118">
        <v>38.467884502062468</v>
      </c>
      <c r="O31" s="118">
        <v>35.942215674720089</v>
      </c>
    </row>
    <row r="32" spans="1:25" ht="13" customHeight="1" x14ac:dyDescent="0.25">
      <c r="A32" s="144" t="s">
        <v>79</v>
      </c>
      <c r="C32" s="97">
        <v>6221</v>
      </c>
      <c r="D32" s="145">
        <v>4.5</v>
      </c>
      <c r="E32" s="97">
        <v>6348</v>
      </c>
      <c r="F32" s="145">
        <v>5.5</v>
      </c>
      <c r="G32" s="98">
        <v>-2.0006301197227461</v>
      </c>
      <c r="H32" s="146"/>
      <c r="I32" s="102"/>
      <c r="J32" s="97">
        <v>12428</v>
      </c>
      <c r="K32" s="145">
        <v>4.8</v>
      </c>
      <c r="L32" s="97">
        <v>12476</v>
      </c>
      <c r="M32" s="145">
        <v>5.3</v>
      </c>
      <c r="N32" s="98">
        <v>-0.38473869830073504</v>
      </c>
      <c r="O32" s="146"/>
    </row>
    <row r="33" spans="1:25" ht="13" customHeight="1" x14ac:dyDescent="0.25">
      <c r="A33" s="147" t="s">
        <v>80</v>
      </c>
      <c r="B33" s="83"/>
      <c r="C33" s="115">
        <v>1155</v>
      </c>
      <c r="D33" s="143">
        <v>0.90000000000000036</v>
      </c>
      <c r="E33" s="115">
        <v>1332</v>
      </c>
      <c r="F33" s="143">
        <v>1.1999999999999993</v>
      </c>
      <c r="G33" s="118">
        <v>-13.288288288288285</v>
      </c>
      <c r="H33" s="148"/>
      <c r="I33" s="102"/>
      <c r="J33" s="115">
        <v>2400</v>
      </c>
      <c r="K33" s="143">
        <v>0.89999999999999947</v>
      </c>
      <c r="L33" s="115">
        <v>2810</v>
      </c>
      <c r="M33" s="143">
        <v>1.0999999999999996</v>
      </c>
      <c r="N33" s="118">
        <v>-14.590747330960852</v>
      </c>
      <c r="O33" s="148"/>
    </row>
    <row r="34" spans="1:25" ht="13" customHeight="1" x14ac:dyDescent="0.25">
      <c r="A34" s="149" t="s">
        <v>81</v>
      </c>
      <c r="B34" s="83"/>
      <c r="C34" s="97">
        <v>21349</v>
      </c>
      <c r="D34" s="145">
        <v>15.6</v>
      </c>
      <c r="E34" s="97">
        <v>15136</v>
      </c>
      <c r="F34" s="145">
        <v>13.2</v>
      </c>
      <c r="G34" s="98">
        <v>41.047832980972522</v>
      </c>
      <c r="H34" s="98">
        <v>38.826248678646948</v>
      </c>
      <c r="I34" s="150"/>
      <c r="J34" s="97">
        <v>38326</v>
      </c>
      <c r="K34" s="145">
        <v>14.7</v>
      </c>
      <c r="L34" s="97">
        <v>32256</v>
      </c>
      <c r="M34" s="145">
        <v>13.6</v>
      </c>
      <c r="N34" s="98">
        <v>18.818204365079371</v>
      </c>
      <c r="O34" s="98">
        <v>16.351912822420633</v>
      </c>
    </row>
    <row r="35" spans="1:25" s="105" customFormat="1" ht="13" customHeight="1" thickBot="1" x14ac:dyDescent="0.3">
      <c r="A35" s="151" t="s">
        <v>82</v>
      </c>
      <c r="B35" s="152"/>
      <c r="C35" s="438">
        <v>5172.0584506516625</v>
      </c>
      <c r="D35" s="154"/>
      <c r="E35" s="438">
        <v>4384.2951974987536</v>
      </c>
      <c r="F35" s="155"/>
      <c r="G35" s="156">
        <v>17.967842439129768</v>
      </c>
      <c r="H35" s="157"/>
      <c r="I35" s="158"/>
      <c r="J35" s="438">
        <v>8526.4874893248088</v>
      </c>
      <c r="K35" s="152"/>
      <c r="L35" s="438">
        <v>9693.1070826287742</v>
      </c>
      <c r="M35" s="159"/>
      <c r="N35" s="156">
        <v>-12.035558705367954</v>
      </c>
      <c r="O35" s="157"/>
      <c r="P35" s="476"/>
      <c r="Q35" s="476"/>
      <c r="R35" s="476"/>
      <c r="S35" s="476"/>
      <c r="T35" s="476"/>
      <c r="U35" s="476"/>
      <c r="V35" s="476"/>
      <c r="W35" s="476"/>
      <c r="X35" s="476"/>
      <c r="Y35" s="476"/>
    </row>
    <row r="36" spans="1:25" s="105" customFormat="1" ht="13" customHeight="1" x14ac:dyDescent="0.25">
      <c r="A36" s="160"/>
      <c r="B36" s="158"/>
      <c r="C36" s="102"/>
      <c r="D36" s="158"/>
      <c r="E36" s="87"/>
      <c r="F36" s="139"/>
      <c r="G36" s="85"/>
      <c r="H36" s="161"/>
      <c r="I36" s="158"/>
      <c r="J36" s="102"/>
      <c r="K36" s="158"/>
      <c r="L36" s="87"/>
      <c r="M36" s="139"/>
      <c r="N36" s="85"/>
      <c r="O36" s="161"/>
      <c r="P36" s="476"/>
      <c r="Q36" s="476"/>
      <c r="R36" s="476"/>
      <c r="S36" s="476"/>
      <c r="T36" s="476"/>
      <c r="U36" s="476"/>
      <c r="V36" s="476"/>
      <c r="W36" s="476"/>
      <c r="X36" s="476"/>
      <c r="Y36" s="476"/>
    </row>
    <row r="37" spans="1:25" ht="11.15" customHeight="1" x14ac:dyDescent="0.25">
      <c r="A37" s="491" t="s">
        <v>127</v>
      </c>
      <c r="B37" s="491"/>
      <c r="C37" s="491"/>
      <c r="D37" s="491"/>
      <c r="E37" s="491"/>
      <c r="F37" s="491"/>
      <c r="G37" s="491"/>
      <c r="H37" s="491"/>
      <c r="I37" s="491"/>
      <c r="J37" s="491"/>
      <c r="K37" s="491"/>
      <c r="L37" s="491"/>
      <c r="M37" s="491"/>
      <c r="N37" s="491"/>
      <c r="O37" s="491"/>
    </row>
    <row r="38" spans="1:25" s="165" customFormat="1" ht="10.5" customHeight="1" x14ac:dyDescent="0.25">
      <c r="A38" s="492" t="s">
        <v>83</v>
      </c>
      <c r="B38" s="492"/>
      <c r="C38" s="492"/>
      <c r="D38" s="492"/>
      <c r="E38" s="492"/>
      <c r="F38" s="492"/>
      <c r="G38" s="492"/>
      <c r="H38" s="492"/>
      <c r="I38" s="492"/>
      <c r="J38" s="492"/>
      <c r="K38" s="492"/>
      <c r="L38" s="492"/>
      <c r="M38" s="492"/>
      <c r="N38" s="492"/>
      <c r="O38" s="166"/>
      <c r="P38" s="479"/>
      <c r="Q38" s="479"/>
      <c r="R38" s="479"/>
      <c r="S38" s="479"/>
      <c r="T38" s="479"/>
      <c r="U38" s="479"/>
      <c r="V38" s="479"/>
      <c r="W38" s="479"/>
      <c r="X38" s="479"/>
      <c r="Y38" s="479"/>
    </row>
    <row r="39" spans="1:25" ht="11.15" customHeight="1" x14ac:dyDescent="0.25">
      <c r="A39" s="492" t="s">
        <v>84</v>
      </c>
      <c r="B39" s="492"/>
      <c r="C39" s="492"/>
      <c r="D39" s="492"/>
      <c r="E39" s="492"/>
      <c r="F39" s="492"/>
      <c r="G39" s="492"/>
      <c r="H39" s="492"/>
      <c r="I39" s="492"/>
      <c r="J39" s="492"/>
      <c r="K39" s="492"/>
      <c r="L39" s="492"/>
      <c r="M39" s="492"/>
      <c r="N39" s="492"/>
      <c r="O39" s="168"/>
    </row>
    <row r="40" spans="1:25" ht="11.15" customHeight="1" x14ac:dyDescent="0.25">
      <c r="A40" s="493" t="s">
        <v>125</v>
      </c>
      <c r="B40" s="492"/>
      <c r="C40" s="492"/>
      <c r="D40" s="492"/>
      <c r="E40" s="492"/>
      <c r="F40" s="492"/>
      <c r="G40" s="492"/>
      <c r="H40" s="492"/>
      <c r="I40" s="492"/>
      <c r="J40" s="492"/>
      <c r="K40" s="492"/>
      <c r="L40" s="492"/>
      <c r="M40" s="492"/>
      <c r="N40" s="492"/>
      <c r="O40" s="167"/>
    </row>
    <row r="41" spans="1:25" ht="11.15" customHeight="1" x14ac:dyDescent="0.25">
      <c r="A41" s="493"/>
      <c r="B41" s="493"/>
      <c r="C41" s="493"/>
      <c r="D41" s="493"/>
      <c r="E41" s="493"/>
      <c r="F41" s="493"/>
      <c r="G41" s="493"/>
      <c r="H41" s="493"/>
      <c r="I41" s="167"/>
      <c r="J41" s="169"/>
      <c r="K41" s="167"/>
      <c r="L41" s="168"/>
      <c r="M41" s="167"/>
      <c r="N41" s="167"/>
      <c r="O41" s="167"/>
    </row>
    <row r="42" spans="1:25" x14ac:dyDescent="0.25">
      <c r="C42" s="170"/>
      <c r="J42" s="171"/>
      <c r="K42" s="77"/>
    </row>
  </sheetData>
  <mergeCells count="10">
    <mergeCell ref="A1:O1"/>
    <mergeCell ref="A2:O2"/>
    <mergeCell ref="A3:O3"/>
    <mergeCell ref="C5:H5"/>
    <mergeCell ref="J5:O5"/>
    <mergeCell ref="A37:O37"/>
    <mergeCell ref="A38:N38"/>
    <mergeCell ref="A41:H41"/>
    <mergeCell ref="A39:N39"/>
    <mergeCell ref="A40:N40"/>
  </mergeCells>
  <pageMargins left="0.19685039370078741" right="0.31496062992125984" top="0.78740157480314965" bottom="0.23622047244094491" header="0" footer="0"/>
  <pageSetup scale="73" orientation="portrait" r:id="rId1"/>
  <headerFooter alignWithMargins="0"/>
  <customProperties>
    <customPr name="SheetOp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35"/>
  <sheetViews>
    <sheetView showGridLines="0" zoomScaleNormal="100" zoomScaleSheetLayoutView="140" workbookViewId="0">
      <selection activeCell="O5" sqref="O5"/>
    </sheetView>
  </sheetViews>
  <sheetFormatPr defaultColWidth="9.81640625" defaultRowHeight="10.5" x14ac:dyDescent="0.25"/>
  <cols>
    <col min="1" max="1" width="42.7265625" style="46" customWidth="1"/>
    <col min="2" max="2" width="2.7265625" style="67" customWidth="1"/>
    <col min="3" max="7" width="7.7265625" style="67" customWidth="1"/>
    <col min="8" max="8" width="2.7265625" style="67" customWidth="1"/>
    <col min="9" max="13" width="7.7265625" style="67" customWidth="1"/>
    <col min="14" max="16384" width="9.81640625" style="67"/>
  </cols>
  <sheetData>
    <row r="1" spans="1:13" ht="11.15" customHeight="1" x14ac:dyDescent="0.25">
      <c r="A1" s="485" t="s">
        <v>99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</row>
    <row r="2" spans="1:13" ht="11.15" customHeight="1" x14ac:dyDescent="0.25">
      <c r="A2" s="486" t="s">
        <v>100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</row>
    <row r="3" spans="1:13" ht="11.15" customHeight="1" x14ac:dyDescent="0.25">
      <c r="A3" s="487" t="s">
        <v>5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</row>
    <row r="4" spans="1:13" ht="11.15" customHeight="1" x14ac:dyDescent="0.25">
      <c r="A4" s="266"/>
      <c r="B4" s="172"/>
      <c r="C4" s="172"/>
      <c r="D4" s="172"/>
      <c r="E4" s="267"/>
      <c r="F4" s="172"/>
      <c r="G4" s="172"/>
      <c r="H4" s="172"/>
      <c r="I4" s="172"/>
      <c r="J4" s="268"/>
    </row>
    <row r="5" spans="1:13" ht="15" customHeight="1" x14ac:dyDescent="0.25">
      <c r="A5" s="75"/>
      <c r="B5" s="174"/>
      <c r="C5" s="494" t="s">
        <v>136</v>
      </c>
      <c r="D5" s="494"/>
      <c r="E5" s="494"/>
      <c r="F5" s="494"/>
      <c r="G5" s="494"/>
      <c r="H5" s="163"/>
      <c r="I5" s="494" t="s">
        <v>137</v>
      </c>
      <c r="J5" s="494"/>
      <c r="K5" s="494"/>
      <c r="L5" s="494"/>
      <c r="M5" s="494"/>
    </row>
    <row r="6" spans="1:13" s="178" customFormat="1" ht="15" customHeight="1" x14ac:dyDescent="0.25">
      <c r="A6" s="269"/>
      <c r="B6" s="176"/>
      <c r="C6" s="80">
        <v>2021</v>
      </c>
      <c r="D6" s="80" t="s">
        <v>54</v>
      </c>
      <c r="E6" s="80">
        <v>2020</v>
      </c>
      <c r="F6" s="80" t="s">
        <v>54</v>
      </c>
      <c r="G6" s="80" t="s">
        <v>55</v>
      </c>
      <c r="H6" s="177"/>
      <c r="I6" s="80">
        <v>2021</v>
      </c>
      <c r="J6" s="80" t="s">
        <v>54</v>
      </c>
      <c r="K6" s="80">
        <v>2020</v>
      </c>
      <c r="L6" s="80" t="s">
        <v>54</v>
      </c>
      <c r="M6" s="80" t="s">
        <v>55</v>
      </c>
    </row>
    <row r="7" spans="1:13" ht="13" customHeight="1" x14ac:dyDescent="0.25">
      <c r="A7" s="82" t="s">
        <v>56</v>
      </c>
      <c r="B7" s="180"/>
      <c r="C7" s="84">
        <v>50850</v>
      </c>
      <c r="D7" s="85">
        <v>100</v>
      </c>
      <c r="E7" s="84">
        <v>43409</v>
      </c>
      <c r="F7" s="85">
        <v>100</v>
      </c>
      <c r="G7" s="85">
        <v>17.14160657928079</v>
      </c>
      <c r="H7" s="87"/>
      <c r="I7" s="84">
        <v>94268</v>
      </c>
      <c r="J7" s="85">
        <v>100</v>
      </c>
      <c r="K7" s="84">
        <v>89030</v>
      </c>
      <c r="L7" s="85">
        <v>100</v>
      </c>
      <c r="M7" s="85">
        <v>5.8834100864876948</v>
      </c>
    </row>
    <row r="8" spans="1:13" ht="13" customHeight="1" x14ac:dyDescent="0.25">
      <c r="A8" s="88" t="s">
        <v>57</v>
      </c>
      <c r="B8" s="180"/>
      <c r="C8" s="28">
        <v>29712</v>
      </c>
      <c r="D8" s="89">
        <v>58.4</v>
      </c>
      <c r="E8" s="28">
        <v>26167</v>
      </c>
      <c r="F8" s="89">
        <v>60.3</v>
      </c>
      <c r="G8" s="89">
        <v>13.547598119769177</v>
      </c>
      <c r="H8" s="87"/>
      <c r="I8" s="28">
        <v>55756</v>
      </c>
      <c r="J8" s="89">
        <v>59.1</v>
      </c>
      <c r="K8" s="28">
        <v>53548</v>
      </c>
      <c r="L8" s="89">
        <v>60.1</v>
      </c>
      <c r="M8" s="89">
        <v>4.1234033017106153</v>
      </c>
    </row>
    <row r="9" spans="1:13" ht="13" customHeight="1" x14ac:dyDescent="0.25">
      <c r="A9" s="90" t="s">
        <v>58</v>
      </c>
      <c r="B9" s="180"/>
      <c r="C9" s="91">
        <v>21138</v>
      </c>
      <c r="D9" s="92">
        <v>41.6</v>
      </c>
      <c r="E9" s="91">
        <v>17242</v>
      </c>
      <c r="F9" s="92">
        <v>39.700000000000003</v>
      </c>
      <c r="G9" s="92">
        <v>22.595986544484404</v>
      </c>
      <c r="H9" s="87"/>
      <c r="I9" s="91">
        <v>38512</v>
      </c>
      <c r="J9" s="92">
        <v>40.9</v>
      </c>
      <c r="K9" s="91">
        <v>35482</v>
      </c>
      <c r="L9" s="92">
        <v>39.9</v>
      </c>
      <c r="M9" s="92">
        <v>8.5395411758074413</v>
      </c>
    </row>
    <row r="10" spans="1:13" ht="13" customHeight="1" x14ac:dyDescent="0.25">
      <c r="A10" s="184" t="s">
        <v>59</v>
      </c>
      <c r="B10" s="179"/>
      <c r="C10" s="97">
        <v>1579</v>
      </c>
      <c r="D10" s="98">
        <v>3.1</v>
      </c>
      <c r="E10" s="97">
        <v>1367</v>
      </c>
      <c r="F10" s="98">
        <v>3.1</v>
      </c>
      <c r="G10" s="98">
        <v>15.508412582297005</v>
      </c>
      <c r="H10" s="87"/>
      <c r="I10" s="97">
        <v>2805</v>
      </c>
      <c r="J10" s="98">
        <v>3</v>
      </c>
      <c r="K10" s="97">
        <v>2654</v>
      </c>
      <c r="L10" s="98">
        <v>3</v>
      </c>
      <c r="M10" s="98">
        <v>5.6895252449133293</v>
      </c>
    </row>
    <row r="11" spans="1:13" ht="13" customHeight="1" x14ac:dyDescent="0.25">
      <c r="A11" s="185" t="s">
        <v>60</v>
      </c>
      <c r="B11" s="179"/>
      <c r="C11" s="84">
        <v>14930</v>
      </c>
      <c r="D11" s="85">
        <v>29.4</v>
      </c>
      <c r="E11" s="84">
        <v>13937</v>
      </c>
      <c r="F11" s="85">
        <v>32.200000000000003</v>
      </c>
      <c r="G11" s="85">
        <v>7.1249192796154048</v>
      </c>
      <c r="H11" s="87"/>
      <c r="I11" s="84">
        <v>28596</v>
      </c>
      <c r="J11" s="86">
        <v>30.4</v>
      </c>
      <c r="K11" s="84">
        <v>27809</v>
      </c>
      <c r="L11" s="86">
        <v>31.3</v>
      </c>
      <c r="M11" s="86">
        <v>2.8300190585781593</v>
      </c>
    </row>
    <row r="12" spans="1:13" ht="13" customHeight="1" x14ac:dyDescent="0.25">
      <c r="A12" s="88" t="s">
        <v>94</v>
      </c>
      <c r="B12" s="180"/>
      <c r="C12" s="28">
        <v>60</v>
      </c>
      <c r="D12" s="89">
        <v>0.1</v>
      </c>
      <c r="E12" s="28">
        <v>354</v>
      </c>
      <c r="F12" s="89">
        <v>0.8</v>
      </c>
      <c r="G12" s="89">
        <v>-83.050847457627114</v>
      </c>
      <c r="H12" s="87"/>
      <c r="I12" s="28">
        <v>131</v>
      </c>
      <c r="J12" s="89">
        <v>0.1</v>
      </c>
      <c r="K12" s="28">
        <v>380</v>
      </c>
      <c r="L12" s="89">
        <v>0.4</v>
      </c>
      <c r="M12" s="89">
        <v>-65.526315789473671</v>
      </c>
    </row>
    <row r="13" spans="1:13" s="105" customFormat="1" ht="13" customHeight="1" x14ac:dyDescent="0.25">
      <c r="A13" s="103" t="s">
        <v>78</v>
      </c>
      <c r="B13" s="190"/>
      <c r="C13" s="183">
        <v>4569</v>
      </c>
      <c r="D13" s="92">
        <v>9</v>
      </c>
      <c r="E13" s="183">
        <v>1584</v>
      </c>
      <c r="F13" s="92">
        <v>3.6</v>
      </c>
      <c r="G13" s="92">
        <v>188.44696969696969</v>
      </c>
      <c r="H13" s="102"/>
      <c r="I13" s="183">
        <v>6980</v>
      </c>
      <c r="J13" s="92">
        <v>7.4</v>
      </c>
      <c r="K13" s="183">
        <v>4639</v>
      </c>
      <c r="L13" s="92">
        <v>5.2</v>
      </c>
      <c r="M13" s="92">
        <v>50.463461953007105</v>
      </c>
    </row>
    <row r="14" spans="1:13" ht="13" customHeight="1" x14ac:dyDescent="0.25">
      <c r="A14" s="191" t="s">
        <v>79</v>
      </c>
      <c r="C14" s="97">
        <v>2572</v>
      </c>
      <c r="D14" s="98">
        <v>5.0999999999999996</v>
      </c>
      <c r="E14" s="97">
        <v>2591</v>
      </c>
      <c r="F14" s="98">
        <v>6</v>
      </c>
      <c r="G14" s="98">
        <v>-0.73330760324199495</v>
      </c>
      <c r="H14" s="102"/>
      <c r="I14" s="97">
        <v>5140</v>
      </c>
      <c r="J14" s="98">
        <v>5.5</v>
      </c>
      <c r="K14" s="97">
        <v>5105</v>
      </c>
      <c r="L14" s="98">
        <v>5.7</v>
      </c>
      <c r="M14" s="98">
        <v>0.68560235063663821</v>
      </c>
    </row>
    <row r="15" spans="1:13" ht="13" customHeight="1" x14ac:dyDescent="0.25">
      <c r="A15" s="130" t="s">
        <v>80</v>
      </c>
      <c r="B15" s="180"/>
      <c r="C15" s="115">
        <v>219</v>
      </c>
      <c r="D15" s="117">
        <v>0.40000000000000036</v>
      </c>
      <c r="E15" s="115">
        <v>453</v>
      </c>
      <c r="F15" s="117">
        <v>1.0999999999999996</v>
      </c>
      <c r="G15" s="117">
        <v>-51.655629139072843</v>
      </c>
      <c r="H15" s="74"/>
      <c r="I15" s="115">
        <v>436</v>
      </c>
      <c r="J15" s="117">
        <v>0.40000000000000036</v>
      </c>
      <c r="K15" s="115">
        <v>632</v>
      </c>
      <c r="L15" s="117">
        <v>0.79999999999999893</v>
      </c>
      <c r="M15" s="117">
        <v>-31.0126582278481</v>
      </c>
    </row>
    <row r="16" spans="1:13" ht="13" customHeight="1" x14ac:dyDescent="0.25">
      <c r="A16" s="101" t="s">
        <v>128</v>
      </c>
      <c r="B16" s="180"/>
      <c r="C16" s="97">
        <v>7360</v>
      </c>
      <c r="D16" s="98">
        <v>14.5</v>
      </c>
      <c r="E16" s="97">
        <v>4628</v>
      </c>
      <c r="F16" s="98">
        <v>10.7</v>
      </c>
      <c r="G16" s="98">
        <v>59.031979256698364</v>
      </c>
      <c r="H16" s="87"/>
      <c r="I16" s="97">
        <v>12556</v>
      </c>
      <c r="J16" s="98">
        <v>13.3</v>
      </c>
      <c r="K16" s="97">
        <v>10376</v>
      </c>
      <c r="L16" s="98">
        <v>11.7</v>
      </c>
      <c r="M16" s="98">
        <v>21.010023130300691</v>
      </c>
    </row>
    <row r="17" spans="1:13" s="272" customFormat="1" ht="13" customHeight="1" thickBot="1" x14ac:dyDescent="0.3">
      <c r="A17" s="192" t="s">
        <v>82</v>
      </c>
      <c r="B17" s="193"/>
      <c r="C17" s="438">
        <v>1729.6759999999999</v>
      </c>
      <c r="D17" s="270"/>
      <c r="E17" s="410">
        <v>1693</v>
      </c>
      <c r="F17" s="271"/>
      <c r="G17" s="194">
        <v>2.1663319551092686</v>
      </c>
      <c r="H17" s="139"/>
      <c r="I17" s="438">
        <v>3038.018</v>
      </c>
      <c r="J17" s="270"/>
      <c r="K17" s="153">
        <v>3948</v>
      </c>
      <c r="L17" s="271"/>
      <c r="M17" s="156">
        <v>-23.04918946301925</v>
      </c>
    </row>
    <row r="18" spans="1:13" ht="11.15" customHeight="1" x14ac:dyDescent="0.25">
      <c r="A18" s="273"/>
      <c r="B18" s="180"/>
      <c r="C18" s="274"/>
      <c r="D18" s="275"/>
      <c r="E18" s="275"/>
      <c r="F18" s="275"/>
      <c r="G18" s="275"/>
      <c r="H18" s="136"/>
      <c r="I18" s="136"/>
      <c r="J18" s="136"/>
      <c r="K18" s="136"/>
      <c r="L18" s="136"/>
      <c r="M18" s="136"/>
    </row>
    <row r="19" spans="1:13" ht="15" customHeight="1" x14ac:dyDescent="0.25">
      <c r="A19" s="277" t="s">
        <v>101</v>
      </c>
      <c r="B19" s="180"/>
      <c r="C19" s="71"/>
      <c r="D19" s="77"/>
      <c r="E19" s="275"/>
      <c r="F19" s="275"/>
      <c r="G19" s="275"/>
      <c r="H19" s="202"/>
      <c r="I19" s="77"/>
      <c r="J19" s="136"/>
      <c r="K19" s="136"/>
      <c r="L19" s="136"/>
      <c r="M19" s="136"/>
    </row>
    <row r="20" spans="1:13" s="283" customFormat="1" ht="13" customHeight="1" x14ac:dyDescent="0.25">
      <c r="A20" s="278" t="s">
        <v>102</v>
      </c>
      <c r="B20" s="279"/>
      <c r="C20" s="71"/>
      <c r="D20" s="77"/>
      <c r="E20" s="275"/>
      <c r="F20" s="275"/>
      <c r="G20" s="275"/>
      <c r="H20" s="282"/>
      <c r="I20" s="280">
        <v>19834</v>
      </c>
      <c r="J20" s="281"/>
      <c r="K20" s="280">
        <v>19558</v>
      </c>
      <c r="L20" s="281"/>
      <c r="M20" s="290">
        <v>1.4111872379588997</v>
      </c>
    </row>
    <row r="21" spans="1:13" s="283" customFormat="1" ht="13" customHeight="1" x14ac:dyDescent="0.25">
      <c r="A21" s="160" t="s">
        <v>103</v>
      </c>
      <c r="B21" s="211"/>
      <c r="C21" s="71"/>
      <c r="D21" s="77"/>
      <c r="E21" s="275"/>
      <c r="F21" s="275"/>
      <c r="G21" s="275"/>
      <c r="H21" s="158"/>
      <c r="I21" s="102">
        <v>19566</v>
      </c>
      <c r="J21" s="285"/>
      <c r="K21" s="102">
        <v>19308</v>
      </c>
      <c r="L21" s="285"/>
      <c r="M21" s="376">
        <v>1.3362336855189616</v>
      </c>
    </row>
    <row r="22" spans="1:13" s="283" customFormat="1" ht="13" customHeight="1" x14ac:dyDescent="0.25">
      <c r="A22" s="443" t="s">
        <v>104</v>
      </c>
      <c r="B22" s="215"/>
      <c r="C22" s="71"/>
      <c r="D22" s="77"/>
      <c r="E22" s="275"/>
      <c r="F22" s="275"/>
      <c r="G22" s="275"/>
      <c r="H22" s="293"/>
      <c r="I22" s="444">
        <v>268</v>
      </c>
      <c r="J22" s="164"/>
      <c r="K22" s="444">
        <v>250</v>
      </c>
      <c r="L22" s="164"/>
      <c r="M22" s="290">
        <v>7.2000000000000064</v>
      </c>
    </row>
    <row r="23" spans="1:13" s="283" customFormat="1" ht="13" customHeight="1" x14ac:dyDescent="0.25">
      <c r="A23" s="445"/>
      <c r="B23" s="446"/>
      <c r="C23" s="447"/>
      <c r="D23" s="448"/>
      <c r="E23" s="449"/>
      <c r="F23" s="448"/>
      <c r="G23" s="450"/>
      <c r="H23" s="451"/>
      <c r="I23" s="452"/>
      <c r="J23" s="453"/>
      <c r="K23" s="452"/>
      <c r="L23" s="453"/>
      <c r="M23" s="454"/>
    </row>
    <row r="24" spans="1:13" ht="13" customHeight="1" x14ac:dyDescent="0.25">
      <c r="A24" s="348" t="s">
        <v>129</v>
      </c>
      <c r="B24" s="211"/>
      <c r="C24" s="284"/>
      <c r="D24" s="285"/>
      <c r="E24" s="286"/>
      <c r="F24" s="285"/>
      <c r="G24" s="287"/>
      <c r="H24" s="158"/>
      <c r="I24" s="286"/>
      <c r="J24" s="285"/>
      <c r="K24" s="286"/>
      <c r="L24" s="285"/>
      <c r="M24" s="287"/>
    </row>
    <row r="25" spans="1:13" ht="13" customHeight="1" x14ac:dyDescent="0.25">
      <c r="A25" s="288" t="s">
        <v>105</v>
      </c>
      <c r="B25" s="211"/>
      <c r="C25" s="280">
        <v>128</v>
      </c>
      <c r="D25" s="164"/>
      <c r="E25" s="280">
        <v>-40</v>
      </c>
      <c r="F25" s="289"/>
      <c r="G25" s="98" t="s">
        <v>147</v>
      </c>
      <c r="H25" s="158"/>
      <c r="I25" s="286"/>
      <c r="J25" s="285"/>
      <c r="K25" s="286"/>
      <c r="L25" s="285"/>
      <c r="M25" s="287"/>
    </row>
    <row r="26" spans="1:13" ht="12.75" customHeight="1" x14ac:dyDescent="0.25">
      <c r="A26" s="291" t="s">
        <v>106</v>
      </c>
      <c r="B26" s="211"/>
      <c r="C26" s="295">
        <v>268</v>
      </c>
      <c r="D26" s="293"/>
      <c r="E26" s="295">
        <v>228</v>
      </c>
      <c r="F26" s="293"/>
      <c r="G26" s="294">
        <v>17.543859649122815</v>
      </c>
      <c r="H26" s="158"/>
      <c r="I26" s="102"/>
      <c r="J26" s="158"/>
      <c r="K26" s="102"/>
      <c r="L26" s="158"/>
      <c r="M26" s="294"/>
    </row>
    <row r="27" spans="1:13" ht="13" customHeight="1" x14ac:dyDescent="0.25">
      <c r="A27" s="288" t="s">
        <v>107</v>
      </c>
      <c r="B27" s="211"/>
      <c r="C27" s="280">
        <v>276</v>
      </c>
      <c r="D27" s="164"/>
      <c r="E27" s="280">
        <v>950</v>
      </c>
      <c r="F27" s="289"/>
      <c r="G27" s="290">
        <v>-70.94736842105263</v>
      </c>
      <c r="H27" s="293"/>
      <c r="I27" s="102"/>
      <c r="J27" s="293"/>
      <c r="K27" s="102"/>
      <c r="L27" s="293"/>
      <c r="M27" s="294"/>
    </row>
    <row r="28" spans="1:13" ht="13" customHeight="1" x14ac:dyDescent="0.25">
      <c r="A28" s="160"/>
      <c r="B28" s="211"/>
      <c r="C28" s="69"/>
      <c r="D28" s="74"/>
      <c r="E28" s="69"/>
      <c r="F28" s="74"/>
      <c r="G28" s="74"/>
      <c r="H28" s="293"/>
      <c r="I28" s="102"/>
      <c r="J28" s="293"/>
      <c r="K28" s="102"/>
      <c r="L28" s="293"/>
      <c r="M28" s="100"/>
    </row>
    <row r="29" spans="1:13" ht="13" customHeight="1" x14ac:dyDescent="0.25">
      <c r="A29" s="348" t="s">
        <v>108</v>
      </c>
      <c r="B29" s="215"/>
      <c r="C29" s="297"/>
      <c r="D29" s="293"/>
      <c r="E29" s="297"/>
      <c r="F29" s="293"/>
      <c r="G29" s="158"/>
      <c r="H29" s="293"/>
      <c r="I29" s="158"/>
      <c r="J29" s="293"/>
      <c r="K29" s="158"/>
      <c r="L29" s="293"/>
      <c r="M29" s="158"/>
    </row>
    <row r="30" spans="1:13" ht="13" customHeight="1" x14ac:dyDescent="0.25">
      <c r="A30" s="95" t="s">
        <v>109</v>
      </c>
      <c r="B30" s="215"/>
      <c r="C30" s="208">
        <v>801.17862060752691</v>
      </c>
      <c r="D30" s="98"/>
      <c r="E30" s="208">
        <v>693.05299972793841</v>
      </c>
      <c r="F30" s="98"/>
      <c r="G30" s="98">
        <v>15.601349524788688</v>
      </c>
      <c r="H30" s="293"/>
      <c r="I30" s="208">
        <v>744.14311810511742</v>
      </c>
      <c r="J30" s="98"/>
      <c r="K30" s="208">
        <v>713.87605144230076</v>
      </c>
      <c r="L30" s="98"/>
      <c r="M30" s="98">
        <v>4.2398209887648752</v>
      </c>
    </row>
    <row r="31" spans="1:13" s="272" customFormat="1" ht="13" customHeight="1" x14ac:dyDescent="0.25">
      <c r="A31" s="291" t="s">
        <v>110</v>
      </c>
      <c r="B31" s="211"/>
      <c r="C31" s="205">
        <v>17.862714822605653</v>
      </c>
      <c r="D31" s="100"/>
      <c r="E31" s="205">
        <v>16.624864673292851</v>
      </c>
      <c r="F31" s="100"/>
      <c r="G31" s="100">
        <v>7.4457757920962653</v>
      </c>
      <c r="H31" s="293"/>
      <c r="I31" s="205">
        <v>17.069325851692081</v>
      </c>
      <c r="J31" s="100"/>
      <c r="K31" s="205">
        <v>18.266606059055153</v>
      </c>
      <c r="L31" s="100"/>
      <c r="M31" s="100">
        <v>-6.5544754372668717</v>
      </c>
    </row>
    <row r="32" spans="1:13" ht="13" customHeight="1" thickBot="1" x14ac:dyDescent="0.3">
      <c r="A32" s="298" t="s">
        <v>11</v>
      </c>
      <c r="B32" s="210"/>
      <c r="C32" s="299">
        <v>44.8520075791401</v>
      </c>
      <c r="D32" s="133"/>
      <c r="E32" s="299">
        <v>41.687737816073714</v>
      </c>
      <c r="F32" s="133"/>
      <c r="G32" s="133">
        <v>7.590408903997492</v>
      </c>
      <c r="H32" s="293"/>
      <c r="I32" s="299">
        <v>43.595343165316081</v>
      </c>
      <c r="J32" s="133"/>
      <c r="K32" s="299">
        <v>39.080935403893321</v>
      </c>
      <c r="L32" s="133"/>
      <c r="M32" s="133">
        <v>11.551432213091362</v>
      </c>
    </row>
    <row r="33" spans="1:13" ht="11.15" customHeight="1" x14ac:dyDescent="0.25">
      <c r="E33" s="441"/>
      <c r="K33" s="441"/>
    </row>
    <row r="34" spans="1:13" ht="11.15" customHeight="1" x14ac:dyDescent="0.25">
      <c r="A34" s="495" t="s">
        <v>111</v>
      </c>
      <c r="B34" s="495"/>
      <c r="C34" s="495"/>
      <c r="D34" s="495"/>
      <c r="E34" s="495"/>
      <c r="F34" s="495"/>
      <c r="G34" s="495"/>
      <c r="H34" s="495"/>
      <c r="I34" s="495"/>
      <c r="J34" s="495"/>
      <c r="K34" s="495"/>
      <c r="L34" s="495"/>
      <c r="M34" s="495"/>
    </row>
    <row r="35" spans="1:13" ht="10.5" customHeight="1" x14ac:dyDescent="0.25">
      <c r="A35" s="495"/>
      <c r="B35" s="495"/>
      <c r="C35" s="495"/>
      <c r="D35" s="495"/>
      <c r="E35" s="495"/>
      <c r="F35" s="495"/>
      <c r="G35" s="495"/>
      <c r="H35" s="495"/>
      <c r="I35" s="495"/>
      <c r="J35" s="495"/>
      <c r="K35" s="495"/>
      <c r="L35" s="495"/>
      <c r="M35" s="495"/>
    </row>
  </sheetData>
  <mergeCells count="7">
    <mergeCell ref="A35:M35"/>
    <mergeCell ref="A1:M1"/>
    <mergeCell ref="A2:M2"/>
    <mergeCell ref="A3:M3"/>
    <mergeCell ref="C5:G5"/>
    <mergeCell ref="I5:M5"/>
    <mergeCell ref="A34:M34"/>
  </mergeCells>
  <pageMargins left="0.19685039370078741" right="0.31496062992125984" top="0.78740157480314965" bottom="0.23622047244094491" header="0" footer="0"/>
  <pageSetup scale="82"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27650" r:id="rId5">
          <objectPr defaultSize="0" autoPict="0" r:id="rId6">
            <anchor moveWithCells="1" sizeWithCells="1">
              <from>
                <xdr:col>4</xdr:col>
                <xdr:colOff>0</xdr:colOff>
                <xdr:row>34</xdr:row>
                <xdr:rowOff>0</xdr:rowOff>
              </from>
              <to>
                <xdr:col>4</xdr:col>
                <xdr:colOff>0</xdr:colOff>
                <xdr:row>34</xdr:row>
                <xdr:rowOff>50800</xdr:rowOff>
              </to>
            </anchor>
          </objectPr>
        </oleObject>
      </mc:Choice>
      <mc:Fallback>
        <oleObject progId="Word.Picture.8" shapeId="27650" r:id="rId5"/>
      </mc:Fallback>
    </mc:AlternateContent>
    <mc:AlternateContent xmlns:mc="http://schemas.openxmlformats.org/markup-compatibility/2006">
      <mc:Choice Requires="x14">
        <oleObject progId="Word.Picture.8" shapeId="27651" r:id="rId7">
          <objectPr defaultSize="0" autoPict="0" r:id="rId6">
            <anchor moveWithCells="1" sizeWithCells="1">
              <from>
                <xdr:col>4</xdr:col>
                <xdr:colOff>0</xdr:colOff>
                <xdr:row>33</xdr:row>
                <xdr:rowOff>0</xdr:rowOff>
              </from>
              <to>
                <xdr:col>4</xdr:col>
                <xdr:colOff>0</xdr:colOff>
                <xdr:row>33</xdr:row>
                <xdr:rowOff>50800</xdr:rowOff>
              </to>
            </anchor>
          </objectPr>
        </oleObject>
      </mc:Choice>
      <mc:Fallback>
        <oleObject progId="Word.Picture.8" shapeId="27651" r:id="rId7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3"/>
  <sheetViews>
    <sheetView showGridLines="0" zoomScaleNormal="100" zoomScaleSheetLayoutView="140" workbookViewId="0">
      <selection activeCell="A16" sqref="A16"/>
    </sheetView>
  </sheetViews>
  <sheetFormatPr defaultColWidth="9.81640625" defaultRowHeight="10.5" x14ac:dyDescent="0.25"/>
  <cols>
    <col min="1" max="1" width="42.7265625" style="165" customWidth="1"/>
    <col min="2" max="2" width="2.7265625" style="165" customWidth="1"/>
    <col min="3" max="7" width="7.7265625" style="165" customWidth="1"/>
    <col min="8" max="8" width="2.7265625" style="358" customWidth="1"/>
    <col min="9" max="13" width="7.7265625" style="165" customWidth="1"/>
    <col min="14" max="16384" width="9.81640625" style="165"/>
  </cols>
  <sheetData>
    <row r="1" spans="1:13" ht="11.15" customHeight="1" x14ac:dyDescent="0.25">
      <c r="A1" s="485" t="s">
        <v>112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</row>
    <row r="2" spans="1:13" ht="11.15" customHeight="1" x14ac:dyDescent="0.25">
      <c r="A2" s="486" t="s">
        <v>100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</row>
    <row r="3" spans="1:13" ht="11.15" customHeight="1" x14ac:dyDescent="0.25">
      <c r="A3" s="487" t="s">
        <v>5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</row>
    <row r="4" spans="1:13" ht="11.15" customHeight="1" x14ac:dyDescent="0.25">
      <c r="A4" s="301"/>
      <c r="B4" s="301"/>
      <c r="C4" s="301"/>
      <c r="D4" s="301"/>
      <c r="E4" s="301"/>
      <c r="F4" s="301"/>
      <c r="G4" s="301"/>
      <c r="H4" s="300"/>
      <c r="I4" s="302"/>
      <c r="J4" s="303"/>
      <c r="K4" s="303"/>
      <c r="L4" s="303"/>
    </row>
    <row r="5" spans="1:13" ht="15" customHeight="1" x14ac:dyDescent="0.25">
      <c r="A5" s="304"/>
      <c r="B5" s="304"/>
      <c r="C5" s="497" t="s">
        <v>136</v>
      </c>
      <c r="D5" s="497"/>
      <c r="E5" s="497"/>
      <c r="F5" s="497"/>
      <c r="G5" s="497"/>
      <c r="H5" s="305"/>
      <c r="I5" s="497" t="s">
        <v>137</v>
      </c>
      <c r="J5" s="497"/>
      <c r="K5" s="497"/>
      <c r="L5" s="497"/>
      <c r="M5" s="497"/>
    </row>
    <row r="6" spans="1:13" s="308" customFormat="1" ht="15" customHeight="1" x14ac:dyDescent="0.25">
      <c r="A6" s="306"/>
      <c r="B6" s="306"/>
      <c r="C6" s="80">
        <v>2021</v>
      </c>
      <c r="D6" s="80" t="s">
        <v>54</v>
      </c>
      <c r="E6" s="80">
        <v>2020</v>
      </c>
      <c r="F6" s="80" t="s">
        <v>54</v>
      </c>
      <c r="G6" s="80" t="s">
        <v>55</v>
      </c>
      <c r="H6" s="307"/>
      <c r="I6" s="80">
        <v>2021</v>
      </c>
      <c r="J6" s="80" t="s">
        <v>54</v>
      </c>
      <c r="K6" s="80">
        <v>2020</v>
      </c>
      <c r="L6" s="80" t="s">
        <v>54</v>
      </c>
      <c r="M6" s="80" t="s">
        <v>55</v>
      </c>
    </row>
    <row r="7" spans="1:13" ht="13" customHeight="1" x14ac:dyDescent="0.25">
      <c r="A7" s="82" t="s">
        <v>56</v>
      </c>
      <c r="B7" s="187"/>
      <c r="C7" s="123">
        <v>18377</v>
      </c>
      <c r="D7" s="125">
        <v>100</v>
      </c>
      <c r="E7" s="123">
        <v>15624</v>
      </c>
      <c r="F7" s="125">
        <v>100</v>
      </c>
      <c r="G7" s="125">
        <v>17.620327700972858</v>
      </c>
      <c r="H7" s="124"/>
      <c r="I7" s="123">
        <v>36127</v>
      </c>
      <c r="J7" s="125">
        <v>100</v>
      </c>
      <c r="K7" s="123">
        <v>30920</v>
      </c>
      <c r="L7" s="125">
        <v>100</v>
      </c>
      <c r="M7" s="125">
        <v>16.840232858990944</v>
      </c>
    </row>
    <row r="8" spans="1:13" ht="13" customHeight="1" x14ac:dyDescent="0.25">
      <c r="A8" s="88" t="s">
        <v>57</v>
      </c>
      <c r="B8" s="187"/>
      <c r="C8" s="309">
        <v>12943</v>
      </c>
      <c r="D8" s="310">
        <v>70.400000000000006</v>
      </c>
      <c r="E8" s="309">
        <v>10849</v>
      </c>
      <c r="F8" s="310">
        <v>69.400000000000006</v>
      </c>
      <c r="G8" s="310">
        <v>19.30131809383353</v>
      </c>
      <c r="H8" s="56"/>
      <c r="I8" s="309">
        <v>25624</v>
      </c>
      <c r="J8" s="310">
        <v>70.900000000000006</v>
      </c>
      <c r="K8" s="309">
        <v>21847</v>
      </c>
      <c r="L8" s="310">
        <v>70.7</v>
      </c>
      <c r="M8" s="310">
        <v>17.288414885338945</v>
      </c>
    </row>
    <row r="9" spans="1:13" ht="13" customHeight="1" x14ac:dyDescent="0.25">
      <c r="A9" s="90" t="s">
        <v>58</v>
      </c>
      <c r="B9" s="187"/>
      <c r="C9" s="311">
        <v>5434</v>
      </c>
      <c r="D9" s="312">
        <v>29.6</v>
      </c>
      <c r="E9" s="311">
        <v>4775</v>
      </c>
      <c r="F9" s="312">
        <v>30.6</v>
      </c>
      <c r="G9" s="312">
        <v>13.801047120418852</v>
      </c>
      <c r="H9" s="56"/>
      <c r="I9" s="311">
        <v>10503</v>
      </c>
      <c r="J9" s="312">
        <v>29.1</v>
      </c>
      <c r="K9" s="311">
        <v>9073</v>
      </c>
      <c r="L9" s="312">
        <v>29.3</v>
      </c>
      <c r="M9" s="312">
        <v>15.761049267056105</v>
      </c>
    </row>
    <row r="10" spans="1:13" ht="13" customHeight="1" x14ac:dyDescent="0.25">
      <c r="A10" s="184" t="s">
        <v>59</v>
      </c>
      <c r="B10" s="313"/>
      <c r="C10" s="188">
        <v>819</v>
      </c>
      <c r="D10" s="189">
        <v>4.5</v>
      </c>
      <c r="E10" s="188">
        <v>868</v>
      </c>
      <c r="F10" s="189">
        <v>5.6</v>
      </c>
      <c r="G10" s="189">
        <v>-5.6451612903225756</v>
      </c>
      <c r="H10" s="314"/>
      <c r="I10" s="188">
        <v>1554</v>
      </c>
      <c r="J10" s="189">
        <v>4.3</v>
      </c>
      <c r="K10" s="188">
        <v>1666</v>
      </c>
      <c r="L10" s="189">
        <v>5.4</v>
      </c>
      <c r="M10" s="189">
        <v>-6.7226890756302504</v>
      </c>
    </row>
    <row r="11" spans="1:13" ht="13" customHeight="1" x14ac:dyDescent="0.25">
      <c r="A11" s="185" t="s">
        <v>60</v>
      </c>
      <c r="B11" s="313"/>
      <c r="C11" s="123">
        <v>3596</v>
      </c>
      <c r="D11" s="125">
        <v>19.600000000000001</v>
      </c>
      <c r="E11" s="123">
        <v>3377</v>
      </c>
      <c r="F11" s="125">
        <v>21.6</v>
      </c>
      <c r="G11" s="125">
        <v>6.4850458987266713</v>
      </c>
      <c r="H11" s="56"/>
      <c r="I11" s="123">
        <v>7113</v>
      </c>
      <c r="J11" s="125">
        <v>19.700000000000003</v>
      </c>
      <c r="K11" s="123">
        <v>6463</v>
      </c>
      <c r="L11" s="125">
        <v>20.8</v>
      </c>
      <c r="M11" s="125">
        <v>10.057248955593368</v>
      </c>
    </row>
    <row r="12" spans="1:13" ht="13" customHeight="1" x14ac:dyDescent="0.25">
      <c r="A12" s="88" t="s">
        <v>94</v>
      </c>
      <c r="B12" s="187"/>
      <c r="C12" s="309">
        <v>-37</v>
      </c>
      <c r="D12" s="310">
        <v>-0.2</v>
      </c>
      <c r="E12" s="309">
        <v>25</v>
      </c>
      <c r="F12" s="310">
        <v>0.2</v>
      </c>
      <c r="G12" s="310" t="s">
        <v>147</v>
      </c>
      <c r="H12" s="56"/>
      <c r="I12" s="309">
        <v>-30</v>
      </c>
      <c r="J12" s="310">
        <v>-0.1</v>
      </c>
      <c r="K12" s="309">
        <v>54</v>
      </c>
      <c r="L12" s="310">
        <v>0.2</v>
      </c>
      <c r="M12" s="310">
        <v>-155.55555555555557</v>
      </c>
    </row>
    <row r="13" spans="1:13" s="127" customFormat="1" ht="13" customHeight="1" x14ac:dyDescent="0.25">
      <c r="A13" s="103" t="s">
        <v>78</v>
      </c>
      <c r="B13" s="315"/>
      <c r="C13" s="316">
        <v>1056</v>
      </c>
      <c r="D13" s="312">
        <v>5.7</v>
      </c>
      <c r="E13" s="316">
        <v>505</v>
      </c>
      <c r="F13" s="312">
        <v>3.2</v>
      </c>
      <c r="G13" s="317">
        <v>109.10891089108912</v>
      </c>
      <c r="H13" s="124"/>
      <c r="I13" s="316">
        <v>1866</v>
      </c>
      <c r="J13" s="312">
        <v>5.2</v>
      </c>
      <c r="K13" s="316">
        <v>890</v>
      </c>
      <c r="L13" s="312">
        <v>2.9</v>
      </c>
      <c r="M13" s="317">
        <v>109.6629213483146</v>
      </c>
    </row>
    <row r="14" spans="1:13" ht="13" customHeight="1" x14ac:dyDescent="0.25">
      <c r="A14" s="191" t="s">
        <v>79</v>
      </c>
      <c r="C14" s="97">
        <v>741</v>
      </c>
      <c r="D14" s="189">
        <v>4</v>
      </c>
      <c r="E14" s="188">
        <v>782</v>
      </c>
      <c r="F14" s="189">
        <v>5</v>
      </c>
      <c r="G14" s="189">
        <v>-5.2429667519181544</v>
      </c>
      <c r="H14" s="318"/>
      <c r="I14" s="97">
        <v>1444</v>
      </c>
      <c r="J14" s="189">
        <v>4</v>
      </c>
      <c r="K14" s="188">
        <v>1443</v>
      </c>
      <c r="L14" s="189">
        <v>4.7</v>
      </c>
      <c r="M14" s="319">
        <v>6.9300069300060052E-2</v>
      </c>
    </row>
    <row r="15" spans="1:13" ht="13" customHeight="1" x14ac:dyDescent="0.25">
      <c r="A15" s="130" t="s">
        <v>80</v>
      </c>
      <c r="B15" s="187"/>
      <c r="C15" s="440">
        <v>120</v>
      </c>
      <c r="D15" s="320">
        <v>0.70000000000000018</v>
      </c>
      <c r="E15" s="440">
        <v>131</v>
      </c>
      <c r="F15" s="320">
        <v>0.89999999999999947</v>
      </c>
      <c r="G15" s="321">
        <v>-8.3969465648855</v>
      </c>
      <c r="H15" s="56"/>
      <c r="I15" s="440">
        <v>240</v>
      </c>
      <c r="J15" s="320">
        <v>0.60000000000000053</v>
      </c>
      <c r="K15" s="440">
        <v>276</v>
      </c>
      <c r="L15" s="320">
        <v>0.79999999999999982</v>
      </c>
      <c r="M15" s="321">
        <v>-13.043478260869568</v>
      </c>
    </row>
    <row r="16" spans="1:13" ht="13" customHeight="1" x14ac:dyDescent="0.25">
      <c r="A16" s="101" t="s">
        <v>128</v>
      </c>
      <c r="B16" s="187"/>
      <c r="C16" s="188">
        <v>1917</v>
      </c>
      <c r="D16" s="189">
        <v>10.4</v>
      </c>
      <c r="E16" s="188">
        <v>1418</v>
      </c>
      <c r="F16" s="189">
        <v>9.1</v>
      </c>
      <c r="G16" s="189">
        <v>35.190409026798307</v>
      </c>
      <c r="H16" s="124"/>
      <c r="I16" s="188">
        <v>3550</v>
      </c>
      <c r="J16" s="189">
        <v>9.8000000000000007</v>
      </c>
      <c r="K16" s="188">
        <v>2609</v>
      </c>
      <c r="L16" s="189">
        <v>8.4</v>
      </c>
      <c r="M16" s="319">
        <v>36.067458796473751</v>
      </c>
    </row>
    <row r="17" spans="1:13" s="326" customFormat="1" ht="13" customHeight="1" thickBot="1" x14ac:dyDescent="0.3">
      <c r="A17" s="192" t="s">
        <v>82</v>
      </c>
      <c r="B17" s="322"/>
      <c r="C17" s="438">
        <v>330.97099999999995</v>
      </c>
      <c r="D17" s="270"/>
      <c r="E17" s="153">
        <v>363</v>
      </c>
      <c r="F17" s="271"/>
      <c r="G17" s="194">
        <v>-8.8234159779614458</v>
      </c>
      <c r="H17" s="56"/>
      <c r="I17" s="438">
        <v>584.70899999999995</v>
      </c>
      <c r="J17" s="323"/>
      <c r="K17" s="153">
        <v>737</v>
      </c>
      <c r="L17" s="324"/>
      <c r="M17" s="325">
        <v>-20.663636363636371</v>
      </c>
    </row>
    <row r="18" spans="1:13" ht="11.15" customHeight="1" x14ac:dyDescent="0.25">
      <c r="A18" s="327"/>
      <c r="B18" s="187"/>
      <c r="C18" s="48"/>
      <c r="D18" s="44"/>
      <c r="E18" s="48"/>
      <c r="F18" s="328"/>
      <c r="G18" s="329"/>
      <c r="H18" s="330"/>
      <c r="I18" s="331"/>
      <c r="J18" s="331"/>
      <c r="K18" s="332"/>
      <c r="L18" s="34"/>
      <c r="M18" s="34"/>
    </row>
    <row r="19" spans="1:13" ht="15" customHeight="1" x14ac:dyDescent="0.25">
      <c r="A19" s="199" t="s">
        <v>113</v>
      </c>
      <c r="B19" s="187"/>
      <c r="C19" s="336"/>
      <c r="D19" s="333"/>
      <c r="E19" s="409"/>
      <c r="F19" s="334"/>
      <c r="G19" s="334"/>
      <c r="H19" s="335"/>
      <c r="I19" s="336"/>
      <c r="J19" s="333"/>
      <c r="K19" s="334"/>
      <c r="L19" s="334"/>
      <c r="M19" s="334"/>
    </row>
    <row r="20" spans="1:13" ht="13" customHeight="1" x14ac:dyDescent="0.25">
      <c r="A20" s="375" t="s">
        <v>148</v>
      </c>
      <c r="B20" s="337"/>
      <c r="C20" s="336"/>
      <c r="D20" s="333"/>
      <c r="E20" s="409"/>
      <c r="F20" s="334"/>
      <c r="G20" s="334"/>
      <c r="H20" s="339"/>
      <c r="I20" s="280">
        <v>3459</v>
      </c>
      <c r="J20" s="338"/>
      <c r="K20" s="280">
        <v>3189</v>
      </c>
      <c r="L20" s="338"/>
      <c r="M20" s="290">
        <v>8.4666039510818525</v>
      </c>
    </row>
    <row r="21" spans="1:13" ht="13" customHeight="1" x14ac:dyDescent="0.25">
      <c r="A21" s="160" t="s">
        <v>103</v>
      </c>
      <c r="B21" s="127"/>
      <c r="C21" s="336"/>
      <c r="D21" s="333"/>
      <c r="E21" s="409"/>
      <c r="F21" s="334"/>
      <c r="G21" s="334"/>
      <c r="H21" s="56"/>
      <c r="I21" s="126">
        <v>1372</v>
      </c>
      <c r="J21" s="56"/>
      <c r="K21" s="126">
        <v>1275</v>
      </c>
      <c r="L21" s="56"/>
      <c r="M21" s="460">
        <v>7.6078431372549105</v>
      </c>
    </row>
    <row r="22" spans="1:13" ht="13" customHeight="1" x14ac:dyDescent="0.25">
      <c r="A22" s="101" t="s">
        <v>104</v>
      </c>
      <c r="B22" s="127"/>
      <c r="C22" s="336"/>
      <c r="D22" s="333"/>
      <c r="E22" s="409"/>
      <c r="F22" s="334"/>
      <c r="G22" s="334"/>
      <c r="H22" s="339"/>
      <c r="I22" s="444">
        <v>2087</v>
      </c>
      <c r="J22" s="461"/>
      <c r="K22" s="444">
        <v>1914</v>
      </c>
      <c r="L22" s="461"/>
      <c r="M22" s="290">
        <v>9.0386624869383425</v>
      </c>
    </row>
    <row r="23" spans="1:13" ht="13" customHeight="1" x14ac:dyDescent="0.25">
      <c r="A23" s="455"/>
      <c r="B23" s="456"/>
      <c r="C23" s="336"/>
      <c r="D23" s="333"/>
      <c r="E23" s="409"/>
      <c r="F23" s="334"/>
      <c r="G23" s="334"/>
      <c r="H23" s="457"/>
      <c r="I23" s="458"/>
      <c r="J23" s="459"/>
      <c r="K23" s="458"/>
      <c r="L23" s="459"/>
      <c r="M23" s="454"/>
    </row>
    <row r="24" spans="1:13" ht="13" customHeight="1" x14ac:dyDescent="0.25">
      <c r="A24" s="348" t="s">
        <v>130</v>
      </c>
      <c r="B24" s="341"/>
      <c r="C24" s="342"/>
      <c r="D24" s="343"/>
      <c r="E24" s="342"/>
      <c r="F24" s="343"/>
      <c r="G24" s="344"/>
      <c r="H24" s="56"/>
      <c r="I24" s="342"/>
      <c r="J24" s="343"/>
      <c r="K24" s="342"/>
      <c r="L24" s="343"/>
      <c r="M24" s="344"/>
    </row>
    <row r="25" spans="1:13" ht="13" customHeight="1" x14ac:dyDescent="0.25">
      <c r="A25" s="288" t="s">
        <v>105</v>
      </c>
      <c r="B25" s="341"/>
      <c r="C25" s="280">
        <v>54</v>
      </c>
      <c r="D25" s="345"/>
      <c r="E25" s="280">
        <v>-7</v>
      </c>
      <c r="F25" s="345"/>
      <c r="G25" s="290" t="s">
        <v>147</v>
      </c>
      <c r="H25" s="56"/>
      <c r="I25" s="346"/>
      <c r="J25" s="343"/>
      <c r="K25" s="346"/>
      <c r="L25" s="343"/>
      <c r="M25" s="344"/>
    </row>
    <row r="26" spans="1:13" ht="12.75" customHeight="1" x14ac:dyDescent="0.25">
      <c r="A26" s="464" t="s">
        <v>106</v>
      </c>
      <c r="B26" s="341"/>
      <c r="C26" s="292">
        <v>91</v>
      </c>
      <c r="D26" s="343"/>
      <c r="E26" s="292">
        <v>28</v>
      </c>
      <c r="F26" s="343"/>
      <c r="G26" s="124" t="s">
        <v>147</v>
      </c>
      <c r="H26" s="56"/>
      <c r="I26" s="346"/>
      <c r="J26" s="343"/>
      <c r="K26" s="346"/>
      <c r="L26" s="343"/>
      <c r="M26" s="344"/>
    </row>
    <row r="27" spans="1:13" x14ac:dyDescent="0.25">
      <c r="A27" s="288" t="s">
        <v>107</v>
      </c>
      <c r="B27" s="341"/>
      <c r="C27" s="280">
        <v>270</v>
      </c>
      <c r="D27" s="345"/>
      <c r="E27" s="280">
        <v>128</v>
      </c>
      <c r="F27" s="345"/>
      <c r="G27" s="290">
        <v>110.9375</v>
      </c>
      <c r="H27" s="56"/>
      <c r="I27" s="126"/>
      <c r="J27" s="56"/>
      <c r="K27" s="126"/>
      <c r="L27" s="462"/>
      <c r="M27" s="339"/>
    </row>
    <row r="28" spans="1:13" x14ac:dyDescent="0.25">
      <c r="A28" s="340"/>
      <c r="B28" s="127"/>
      <c r="C28" s="347"/>
      <c r="D28" s="335"/>
      <c r="E28" s="347"/>
      <c r="F28" s="335"/>
      <c r="G28" s="124"/>
      <c r="H28" s="124"/>
      <c r="I28" s="126"/>
      <c r="J28" s="335"/>
      <c r="K28" s="126"/>
      <c r="L28" s="462"/>
      <c r="M28" s="124"/>
    </row>
    <row r="29" spans="1:13" ht="13" customHeight="1" x14ac:dyDescent="0.25">
      <c r="A29" s="348" t="s">
        <v>108</v>
      </c>
      <c r="B29" s="127"/>
      <c r="C29" s="349"/>
      <c r="D29" s="335"/>
      <c r="E29" s="349"/>
      <c r="F29" s="335"/>
      <c r="G29" s="56"/>
      <c r="H29" s="56"/>
      <c r="I29" s="56"/>
      <c r="J29" s="335"/>
      <c r="K29" s="56"/>
      <c r="L29" s="335"/>
      <c r="M29" s="56"/>
    </row>
    <row r="30" spans="1:13" ht="13" customHeight="1" thickBot="1" x14ac:dyDescent="0.3">
      <c r="A30" s="350" t="s">
        <v>114</v>
      </c>
      <c r="B30" s="351"/>
      <c r="C30" s="352">
        <v>1359.4160045447686</v>
      </c>
      <c r="D30" s="353"/>
      <c r="E30" s="352">
        <v>1183.1042702741563</v>
      </c>
      <c r="F30" s="353"/>
      <c r="G30" s="133">
        <v>14.902467914324768</v>
      </c>
      <c r="H30" s="56"/>
      <c r="I30" s="352">
        <v>1382.5385785907704</v>
      </c>
      <c r="J30" s="353"/>
      <c r="K30" s="352">
        <v>1200.3230587059697</v>
      </c>
      <c r="L30" s="353"/>
      <c r="M30" s="133">
        <v>15.180539819108475</v>
      </c>
    </row>
    <row r="31" spans="1:13" s="357" customFormat="1" ht="11.15" customHeight="1" x14ac:dyDescent="0.25">
      <c r="A31" s="354"/>
      <c r="B31" s="354"/>
      <c r="C31" s="355"/>
      <c r="D31" s="355"/>
      <c r="E31" s="355"/>
      <c r="F31" s="355"/>
      <c r="G31" s="354"/>
      <c r="H31" s="354"/>
      <c r="I31" s="356"/>
      <c r="J31" s="356"/>
      <c r="K31" s="356"/>
      <c r="L31" s="356"/>
      <c r="M31" s="356"/>
    </row>
    <row r="32" spans="1:13" ht="11.15" customHeight="1" x14ac:dyDescent="0.25">
      <c r="A32" s="496" t="s">
        <v>149</v>
      </c>
      <c r="B32" s="496"/>
      <c r="C32" s="496"/>
      <c r="D32" s="496"/>
      <c r="E32" s="496"/>
      <c r="F32" s="496"/>
      <c r="G32" s="496"/>
      <c r="H32" s="496"/>
      <c r="I32" s="496"/>
      <c r="J32" s="496"/>
      <c r="K32" s="496"/>
      <c r="L32" s="496"/>
      <c r="M32" s="496"/>
    </row>
    <row r="33" spans="1:13" x14ac:dyDescent="0.25">
      <c r="A33" s="496"/>
      <c r="B33" s="496"/>
      <c r="C33" s="496"/>
      <c r="D33" s="496"/>
      <c r="E33" s="496"/>
      <c r="F33" s="496"/>
      <c r="G33" s="496"/>
      <c r="H33" s="496"/>
      <c r="I33" s="496"/>
      <c r="J33" s="496"/>
      <c r="K33" s="496"/>
      <c r="L33" s="496"/>
      <c r="M33" s="496"/>
    </row>
  </sheetData>
  <mergeCells count="7">
    <mergeCell ref="A3:M3"/>
    <mergeCell ref="A2:M2"/>
    <mergeCell ref="A1:M1"/>
    <mergeCell ref="A33:M33"/>
    <mergeCell ref="I5:M5"/>
    <mergeCell ref="C5:G5"/>
    <mergeCell ref="A32:M32"/>
  </mergeCells>
  <pageMargins left="0.19685039370078741" right="0.31496062992125984" top="0.78740157480314965" bottom="0.23622047244094491" header="0" footer="0"/>
  <pageSetup scale="82" orientation="portrait" r:id="rId1"/>
  <headerFooter alignWithMargins="0"/>
  <customProperties>
    <customPr name="SheetOptions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F2D5-E27D-42BF-9A29-8362D6EDB56C}">
  <sheetPr>
    <pageSetUpPr fitToPage="1"/>
  </sheetPr>
  <dimension ref="A1:M36"/>
  <sheetViews>
    <sheetView showGridLines="0" zoomScaleNormal="100" zoomScaleSheetLayoutView="130" workbookViewId="0">
      <selection activeCell="A35" sqref="A35:L35"/>
    </sheetView>
  </sheetViews>
  <sheetFormatPr defaultColWidth="9.81640625" defaultRowHeight="10.5" x14ac:dyDescent="0.25"/>
  <cols>
    <col min="1" max="1" width="42.7265625" style="46" customWidth="1"/>
    <col min="2" max="2" width="1.7265625" style="67" customWidth="1"/>
    <col min="3" max="4" width="7.7265625" style="363" customWidth="1"/>
    <col min="5" max="5" width="1.54296875" style="363" customWidth="1"/>
    <col min="6" max="8" width="7.7265625" style="363" customWidth="1"/>
    <col min="9" max="9" width="1.54296875" style="363" customWidth="1"/>
    <col min="10" max="12" width="7.7265625" style="363" customWidth="1"/>
    <col min="13" max="13" width="2.7265625" style="387" customWidth="1"/>
    <col min="14" max="16384" width="9.81640625" style="67"/>
  </cols>
  <sheetData>
    <row r="1" spans="1:13" ht="11.15" customHeight="1" x14ac:dyDescent="0.25">
      <c r="A1" s="485" t="s">
        <v>115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</row>
    <row r="2" spans="1:13" ht="11.15" customHeight="1" x14ac:dyDescent="0.25">
      <c r="A2" s="486" t="s">
        <v>100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</row>
    <row r="3" spans="1:13" ht="11.15" customHeight="1" x14ac:dyDescent="0.25">
      <c r="A3" s="487" t="s">
        <v>5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</row>
    <row r="4" spans="1:13" ht="11.15" customHeight="1" x14ac:dyDescent="0.25">
      <c r="A4" s="266"/>
      <c r="B4" s="172"/>
      <c r="C4" s="360"/>
      <c r="D4" s="360"/>
      <c r="E4" s="360"/>
      <c r="F4" s="360"/>
      <c r="G4" s="360"/>
      <c r="H4" s="360"/>
      <c r="I4" s="360"/>
      <c r="J4" s="361"/>
      <c r="K4" s="360"/>
      <c r="L4" s="360"/>
      <c r="M4" s="362"/>
    </row>
    <row r="5" spans="1:13" ht="15" customHeight="1" x14ac:dyDescent="0.25">
      <c r="A5" s="75"/>
      <c r="B5" s="174"/>
      <c r="C5" s="500" t="s">
        <v>136</v>
      </c>
      <c r="D5" s="500"/>
      <c r="E5" s="500"/>
      <c r="F5" s="500"/>
      <c r="G5" s="500"/>
      <c r="H5" s="500"/>
      <c r="I5" s="500"/>
      <c r="J5" s="500"/>
      <c r="K5" s="500"/>
      <c r="L5" s="500"/>
      <c r="M5" s="364"/>
    </row>
    <row r="6" spans="1:13" s="178" customFormat="1" ht="15" customHeight="1" x14ac:dyDescent="0.25">
      <c r="A6" s="269"/>
      <c r="B6" s="365"/>
      <c r="C6" s="177"/>
      <c r="D6" s="80"/>
      <c r="E6" s="80"/>
      <c r="F6" s="501" t="s">
        <v>131</v>
      </c>
      <c r="G6" s="501"/>
      <c r="H6" s="501"/>
      <c r="I6" s="80"/>
      <c r="J6" s="501" t="s">
        <v>132</v>
      </c>
      <c r="K6" s="501"/>
      <c r="L6" s="501"/>
      <c r="M6" s="80"/>
    </row>
    <row r="7" spans="1:13" s="178" customFormat="1" ht="15" customHeight="1" x14ac:dyDescent="0.25">
      <c r="A7" s="269"/>
      <c r="B7" s="365"/>
      <c r="C7" s="177">
        <v>2021</v>
      </c>
      <c r="D7" s="80" t="s">
        <v>54</v>
      </c>
      <c r="E7" s="80"/>
      <c r="F7" s="80">
        <v>2020</v>
      </c>
      <c r="G7" s="80" t="s">
        <v>54</v>
      </c>
      <c r="H7" s="80" t="s">
        <v>55</v>
      </c>
      <c r="I7" s="80"/>
      <c r="J7" s="177">
        <v>2020</v>
      </c>
      <c r="K7" s="80" t="s">
        <v>54</v>
      </c>
      <c r="L7" s="80" t="s">
        <v>55</v>
      </c>
      <c r="M7" s="80"/>
    </row>
    <row r="8" spans="1:13" ht="13" customHeight="1" x14ac:dyDescent="0.25">
      <c r="A8" s="82" t="s">
        <v>56</v>
      </c>
      <c r="B8" s="366"/>
      <c r="C8" s="84">
        <v>9974.1119999999992</v>
      </c>
      <c r="D8" s="85">
        <v>100</v>
      </c>
      <c r="E8" s="100"/>
      <c r="F8" s="84">
        <v>6381.5320000000002</v>
      </c>
      <c r="G8" s="85">
        <v>100</v>
      </c>
      <c r="H8" s="85">
        <v>56.296513125688307</v>
      </c>
      <c r="I8" s="100"/>
      <c r="J8" s="84">
        <v>6381.5320000000002</v>
      </c>
      <c r="K8" s="85">
        <v>100</v>
      </c>
      <c r="L8" s="85">
        <v>56.296513125688307</v>
      </c>
      <c r="M8" s="100"/>
    </row>
    <row r="9" spans="1:13" ht="13" customHeight="1" x14ac:dyDescent="0.25">
      <c r="A9" s="88" t="s">
        <v>57</v>
      </c>
      <c r="B9" s="366"/>
      <c r="C9" s="28">
        <v>8677.1119999999992</v>
      </c>
      <c r="D9" s="89">
        <v>87</v>
      </c>
      <c r="E9" s="119"/>
      <c r="F9" s="28">
        <v>5398.5320000000002</v>
      </c>
      <c r="G9" s="89">
        <v>84.6</v>
      </c>
      <c r="H9" s="89">
        <v>60.7309542668266</v>
      </c>
      <c r="I9" s="119"/>
      <c r="J9" s="28">
        <v>5532.5320000000002</v>
      </c>
      <c r="K9" s="89">
        <v>86.7</v>
      </c>
      <c r="L9" s="89">
        <v>56.837990272808156</v>
      </c>
      <c r="M9" s="74"/>
    </row>
    <row r="10" spans="1:13" ht="13" customHeight="1" x14ac:dyDescent="0.25">
      <c r="A10" s="90" t="s">
        <v>58</v>
      </c>
      <c r="B10" s="366"/>
      <c r="C10" s="91">
        <v>1297</v>
      </c>
      <c r="D10" s="92">
        <v>13</v>
      </c>
      <c r="E10" s="94"/>
      <c r="F10" s="91">
        <v>983</v>
      </c>
      <c r="G10" s="92">
        <v>15.4</v>
      </c>
      <c r="H10" s="92">
        <v>31.943031536113931</v>
      </c>
      <c r="I10" s="94"/>
      <c r="J10" s="91">
        <v>849</v>
      </c>
      <c r="K10" s="92">
        <v>13.3</v>
      </c>
      <c r="L10" s="92">
        <v>52.767962308598349</v>
      </c>
      <c r="M10" s="74"/>
    </row>
    <row r="11" spans="1:13" ht="13" customHeight="1" x14ac:dyDescent="0.25">
      <c r="A11" s="184" t="s">
        <v>59</v>
      </c>
      <c r="B11" s="367"/>
      <c r="C11" s="97">
        <v>84</v>
      </c>
      <c r="D11" s="98">
        <v>0.8</v>
      </c>
      <c r="E11" s="100"/>
      <c r="F11" s="97">
        <v>71</v>
      </c>
      <c r="G11" s="98">
        <v>1.1000000000000001</v>
      </c>
      <c r="H11" s="98">
        <v>18.309859154929576</v>
      </c>
      <c r="I11" s="100"/>
      <c r="J11" s="97">
        <v>71</v>
      </c>
      <c r="K11" s="98">
        <v>1.1000000000000001</v>
      </c>
      <c r="L11" s="98">
        <v>18.309859154929576</v>
      </c>
      <c r="M11" s="368"/>
    </row>
    <row r="12" spans="1:13" ht="13" customHeight="1" x14ac:dyDescent="0.25">
      <c r="A12" s="185" t="s">
        <v>60</v>
      </c>
      <c r="B12" s="367"/>
      <c r="C12" s="84">
        <v>855</v>
      </c>
      <c r="D12" s="85">
        <v>8.6</v>
      </c>
      <c r="E12" s="100"/>
      <c r="F12" s="84">
        <v>735</v>
      </c>
      <c r="G12" s="85">
        <v>11.500000000000002</v>
      </c>
      <c r="H12" s="85">
        <v>16.326530612244895</v>
      </c>
      <c r="I12" s="100"/>
      <c r="J12" s="84">
        <v>722</v>
      </c>
      <c r="K12" s="85">
        <v>11.3</v>
      </c>
      <c r="L12" s="85">
        <v>18.421052631578938</v>
      </c>
      <c r="M12" s="74"/>
    </row>
    <row r="13" spans="1:13" ht="13" customHeight="1" x14ac:dyDescent="0.25">
      <c r="A13" s="88" t="s">
        <v>94</v>
      </c>
      <c r="B13" s="366"/>
      <c r="C13" s="28">
        <v>2</v>
      </c>
      <c r="D13" s="89">
        <v>0</v>
      </c>
      <c r="E13" s="119"/>
      <c r="F13" s="28">
        <v>5</v>
      </c>
      <c r="G13" s="89">
        <v>0.1</v>
      </c>
      <c r="H13" s="89">
        <v>-60</v>
      </c>
      <c r="I13" s="119"/>
      <c r="J13" s="28">
        <v>5</v>
      </c>
      <c r="K13" s="89">
        <v>0.1</v>
      </c>
      <c r="L13" s="89">
        <v>-60</v>
      </c>
      <c r="M13" s="74"/>
    </row>
    <row r="14" spans="1:13" s="105" customFormat="1" ht="13" customHeight="1" x14ac:dyDescent="0.25">
      <c r="A14" s="103" t="s">
        <v>78</v>
      </c>
      <c r="B14" s="369"/>
      <c r="C14" s="183">
        <v>356</v>
      </c>
      <c r="D14" s="92">
        <v>3.6</v>
      </c>
      <c r="E14" s="94"/>
      <c r="F14" s="183">
        <v>172</v>
      </c>
      <c r="G14" s="92">
        <v>2.7</v>
      </c>
      <c r="H14" s="92">
        <v>106.97674418604652</v>
      </c>
      <c r="I14" s="94"/>
      <c r="J14" s="183">
        <v>51</v>
      </c>
      <c r="K14" s="92">
        <v>0.8</v>
      </c>
      <c r="L14" s="92" t="s">
        <v>147</v>
      </c>
      <c r="M14" s="100"/>
    </row>
    <row r="15" spans="1:13" ht="13" customHeight="1" x14ac:dyDescent="0.25">
      <c r="A15" s="191" t="s">
        <v>79</v>
      </c>
      <c r="B15" s="370"/>
      <c r="C15" s="97">
        <v>247</v>
      </c>
      <c r="D15" s="98">
        <v>2.5</v>
      </c>
      <c r="E15" s="100"/>
      <c r="F15" s="97">
        <v>206</v>
      </c>
      <c r="G15" s="98">
        <v>3.2</v>
      </c>
      <c r="H15" s="98">
        <v>19.902912621359214</v>
      </c>
      <c r="I15" s="100"/>
      <c r="J15" s="97">
        <v>206</v>
      </c>
      <c r="K15" s="98">
        <v>3.2</v>
      </c>
      <c r="L15" s="98">
        <v>19.902912621359214</v>
      </c>
      <c r="M15" s="371"/>
    </row>
    <row r="16" spans="1:13" ht="13" customHeight="1" x14ac:dyDescent="0.25">
      <c r="A16" s="130" t="s">
        <v>80</v>
      </c>
      <c r="B16" s="366"/>
      <c r="C16" s="474">
        <v>7</v>
      </c>
      <c r="D16" s="117">
        <v>0</v>
      </c>
      <c r="E16" s="119"/>
      <c r="F16" s="474">
        <v>10</v>
      </c>
      <c r="G16" s="117">
        <v>0.19999999999999929</v>
      </c>
      <c r="H16" s="117">
        <v>-30.000000000000004</v>
      </c>
      <c r="I16" s="119"/>
      <c r="J16" s="474">
        <v>10</v>
      </c>
      <c r="K16" s="117">
        <v>0.20000000000000018</v>
      </c>
      <c r="L16" s="117">
        <v>-30.000000000000004</v>
      </c>
      <c r="M16" s="74"/>
    </row>
    <row r="17" spans="1:13" ht="13" customHeight="1" x14ac:dyDescent="0.25">
      <c r="A17" s="101" t="s">
        <v>128</v>
      </c>
      <c r="B17" s="366"/>
      <c r="C17" s="97">
        <v>610</v>
      </c>
      <c r="D17" s="98">
        <v>6.1</v>
      </c>
      <c r="E17" s="100"/>
      <c r="F17" s="97">
        <v>388</v>
      </c>
      <c r="G17" s="98">
        <v>6.1</v>
      </c>
      <c r="H17" s="98">
        <v>57.21649484536082</v>
      </c>
      <c r="I17" s="100"/>
      <c r="J17" s="97">
        <v>267</v>
      </c>
      <c r="K17" s="98">
        <v>4.2</v>
      </c>
      <c r="L17" s="98">
        <v>128.4644194756554</v>
      </c>
      <c r="M17" s="100"/>
    </row>
    <row r="18" spans="1:13" s="272" customFormat="1" ht="13" customHeight="1" thickBot="1" x14ac:dyDescent="0.3">
      <c r="A18" s="192" t="s">
        <v>82</v>
      </c>
      <c r="B18" s="372"/>
      <c r="C18" s="438">
        <v>81.965000000000003</v>
      </c>
      <c r="D18" s="270"/>
      <c r="E18" s="270"/>
      <c r="F18" s="438">
        <v>110</v>
      </c>
      <c r="G18" s="270"/>
      <c r="H18" s="194">
        <v>-25.486363636363627</v>
      </c>
      <c r="I18" s="270"/>
      <c r="J18" s="153">
        <v>110</v>
      </c>
      <c r="K18" s="271"/>
      <c r="L18" s="194">
        <v>-25.486363636363627</v>
      </c>
      <c r="M18" s="158"/>
    </row>
    <row r="19" spans="1:13" ht="11.15" customHeight="1" x14ac:dyDescent="0.25">
      <c r="A19" s="273"/>
      <c r="B19" s="180"/>
      <c r="C19" s="274"/>
      <c r="D19" s="275"/>
      <c r="E19" s="275"/>
      <c r="F19" s="275"/>
      <c r="G19" s="275"/>
      <c r="H19" s="275"/>
      <c r="I19" s="275"/>
      <c r="J19" s="274"/>
      <c r="K19" s="276"/>
      <c r="L19" s="198"/>
      <c r="M19" s="373"/>
    </row>
    <row r="20" spans="1:13" ht="15" customHeight="1" x14ac:dyDescent="0.25">
      <c r="A20" s="140" t="s">
        <v>116</v>
      </c>
      <c r="B20" s="374"/>
      <c r="C20" s="336"/>
      <c r="D20" s="374"/>
      <c r="E20" s="374"/>
      <c r="F20" s="374"/>
      <c r="G20" s="374"/>
      <c r="H20" s="374"/>
      <c r="I20" s="374"/>
      <c r="J20" s="409"/>
      <c r="K20" s="293"/>
      <c r="L20" s="293"/>
      <c r="M20" s="202"/>
    </row>
    <row r="21" spans="1:13" ht="13" customHeight="1" x14ac:dyDescent="0.25">
      <c r="A21" s="375" t="s">
        <v>117</v>
      </c>
      <c r="B21" s="215"/>
      <c r="C21" s="188">
        <v>563</v>
      </c>
      <c r="D21" s="188"/>
      <c r="E21" s="188"/>
      <c r="F21" s="188">
        <v>551</v>
      </c>
      <c r="G21" s="164"/>
      <c r="H21" s="189">
        <v>2.1778584392014411</v>
      </c>
      <c r="I21" s="374"/>
      <c r="J21" s="67"/>
      <c r="K21" s="67"/>
      <c r="L21" s="67"/>
      <c r="M21" s="294"/>
    </row>
    <row r="22" spans="1:13" ht="13" customHeight="1" x14ac:dyDescent="0.25">
      <c r="A22" s="160" t="s">
        <v>118</v>
      </c>
      <c r="B22" s="211"/>
      <c r="C22" s="475"/>
      <c r="D22" s="475"/>
      <c r="E22" s="475"/>
      <c r="F22" s="475"/>
      <c r="G22" s="158"/>
      <c r="H22" s="376"/>
      <c r="I22" s="374"/>
      <c r="J22" s="67"/>
      <c r="K22" s="67"/>
      <c r="L22" s="67"/>
      <c r="M22" s="158"/>
    </row>
    <row r="23" spans="1:13" x14ac:dyDescent="0.25">
      <c r="A23" s="288" t="s">
        <v>105</v>
      </c>
      <c r="B23" s="211"/>
      <c r="C23" s="280">
        <v>2</v>
      </c>
      <c r="D23" s="188"/>
      <c r="E23" s="188"/>
      <c r="F23" s="188">
        <v>1</v>
      </c>
      <c r="G23" s="164"/>
      <c r="H23" s="189">
        <v>100</v>
      </c>
      <c r="I23" s="374"/>
      <c r="J23" s="67"/>
      <c r="K23" s="67"/>
      <c r="L23" s="67"/>
      <c r="M23" s="158"/>
    </row>
    <row r="24" spans="1:13" x14ac:dyDescent="0.25">
      <c r="A24" s="291" t="s">
        <v>106</v>
      </c>
      <c r="B24" s="211"/>
      <c r="C24" s="347">
        <v>5</v>
      </c>
      <c r="D24" s="347"/>
      <c r="E24" s="347"/>
      <c r="F24" s="347">
        <v>6</v>
      </c>
      <c r="G24" s="285"/>
      <c r="H24" s="124">
        <v>-16.666666666666664</v>
      </c>
      <c r="I24" s="374"/>
      <c r="J24" s="67"/>
      <c r="K24" s="67"/>
      <c r="L24" s="67"/>
      <c r="M24" s="158"/>
    </row>
    <row r="25" spans="1:13" x14ac:dyDescent="0.25">
      <c r="A25" s="288" t="s">
        <v>107</v>
      </c>
      <c r="B25" s="211"/>
      <c r="C25" s="188">
        <v>12</v>
      </c>
      <c r="D25" s="188"/>
      <c r="E25" s="188"/>
      <c r="F25" s="188">
        <v>10</v>
      </c>
      <c r="G25" s="164"/>
      <c r="H25" s="189">
        <v>19.999999999999996</v>
      </c>
      <c r="I25" s="374"/>
      <c r="J25" s="67"/>
      <c r="K25" s="67"/>
      <c r="L25" s="67"/>
      <c r="M25" s="100"/>
    </row>
    <row r="26" spans="1:13" ht="13" customHeight="1" x14ac:dyDescent="0.25">
      <c r="A26" s="160"/>
      <c r="B26" s="211"/>
      <c r="C26" s="27"/>
      <c r="D26" s="27"/>
      <c r="E26" s="27"/>
      <c r="F26" s="27"/>
      <c r="G26" s="293"/>
      <c r="H26" s="100"/>
      <c r="I26" s="374"/>
      <c r="J26" s="67"/>
      <c r="K26" s="67"/>
      <c r="L26" s="67"/>
      <c r="M26" s="100"/>
    </row>
    <row r="27" spans="1:13" ht="13" customHeight="1" x14ac:dyDescent="0.25">
      <c r="A27" s="191" t="s">
        <v>119</v>
      </c>
      <c r="B27" s="211"/>
      <c r="C27" s="97">
        <v>527.79497598</v>
      </c>
      <c r="D27" s="97"/>
      <c r="E27" s="97"/>
      <c r="F27" s="97">
        <v>420.08800000000002</v>
      </c>
      <c r="G27" s="379"/>
      <c r="H27" s="98">
        <v>25.639146078916795</v>
      </c>
      <c r="I27" s="374"/>
      <c r="J27" s="67"/>
      <c r="K27" s="67"/>
      <c r="L27" s="67"/>
      <c r="M27" s="100"/>
    </row>
    <row r="28" spans="1:13" ht="13" customHeight="1" x14ac:dyDescent="0.25">
      <c r="A28" s="160"/>
      <c r="B28" s="211"/>
      <c r="C28" s="205"/>
      <c r="D28" s="205"/>
      <c r="E28" s="205"/>
      <c r="F28" s="205"/>
      <c r="G28" s="293"/>
      <c r="H28" s="100"/>
      <c r="I28" s="293"/>
      <c r="J28" s="67"/>
      <c r="K28" s="67"/>
      <c r="L28" s="67"/>
      <c r="M28" s="100"/>
    </row>
    <row r="29" spans="1:13" ht="13" customHeight="1" x14ac:dyDescent="0.25">
      <c r="A29" s="296" t="s">
        <v>121</v>
      </c>
      <c r="B29" s="215"/>
      <c r="C29" s="297"/>
      <c r="D29" s="297"/>
      <c r="E29" s="297"/>
      <c r="F29" s="297"/>
      <c r="G29" s="293"/>
      <c r="H29" s="158"/>
      <c r="I29" s="293"/>
      <c r="J29" s="67"/>
      <c r="K29" s="67"/>
      <c r="L29" s="67"/>
      <c r="M29" s="158"/>
    </row>
    <row r="30" spans="1:13" ht="13" customHeight="1" x14ac:dyDescent="0.25">
      <c r="A30" s="95" t="s">
        <v>109</v>
      </c>
      <c r="B30" s="215"/>
      <c r="C30" s="208">
        <v>5927.231502818182</v>
      </c>
      <c r="D30" s="208"/>
      <c r="E30" s="208"/>
      <c r="F30" s="208">
        <v>3855.2091807614538</v>
      </c>
      <c r="G30" s="379"/>
      <c r="H30" s="98">
        <v>53.746041392427827</v>
      </c>
      <c r="I30" s="293"/>
      <c r="J30" s="67"/>
      <c r="K30" s="67"/>
      <c r="L30" s="67"/>
      <c r="M30" s="100"/>
    </row>
    <row r="31" spans="1:13" ht="13" customHeight="1" x14ac:dyDescent="0.25">
      <c r="A31" s="482" t="s">
        <v>120</v>
      </c>
      <c r="C31" s="205">
        <v>316.10432201818145</v>
      </c>
      <c r="D31" s="205"/>
      <c r="E31" s="205"/>
      <c r="F31" s="205">
        <v>254.59878787878787</v>
      </c>
      <c r="G31" s="293"/>
      <c r="H31" s="100">
        <v>24.157826772009528</v>
      </c>
      <c r="I31" s="293"/>
      <c r="J31" s="67"/>
      <c r="K31" s="67"/>
      <c r="L31" s="67"/>
      <c r="M31" s="74"/>
    </row>
    <row r="32" spans="1:13" ht="13" customHeight="1" thickBot="1" x14ac:dyDescent="0.3">
      <c r="A32" s="483" t="s">
        <v>150</v>
      </c>
      <c r="B32" s="381"/>
      <c r="C32" s="299">
        <v>18.750871436921585</v>
      </c>
      <c r="D32" s="299"/>
      <c r="E32" s="299"/>
      <c r="F32" s="299">
        <v>15.142291968007653</v>
      </c>
      <c r="G32" s="383"/>
      <c r="H32" s="133">
        <v>23.831131221997758</v>
      </c>
      <c r="I32" s="293"/>
      <c r="J32" s="67"/>
      <c r="K32" s="67"/>
      <c r="L32" s="67"/>
      <c r="M32" s="74"/>
    </row>
    <row r="33" spans="1:13" ht="11.15" customHeight="1" x14ac:dyDescent="0.25">
      <c r="A33" s="384"/>
      <c r="B33" s="359"/>
      <c r="C33" s="385"/>
      <c r="D33" s="385"/>
      <c r="E33" s="385"/>
      <c r="F33" s="385"/>
      <c r="G33" s="385"/>
      <c r="H33" s="385"/>
      <c r="I33" s="385"/>
      <c r="J33" s="385"/>
      <c r="K33" s="385"/>
      <c r="L33" s="385"/>
      <c r="M33" s="359"/>
    </row>
    <row r="34" spans="1:13" ht="11.15" customHeight="1" x14ac:dyDescent="0.25">
      <c r="A34" s="491" t="s">
        <v>135</v>
      </c>
      <c r="B34" s="498"/>
      <c r="C34" s="498"/>
      <c r="D34" s="498"/>
      <c r="E34" s="498"/>
      <c r="F34" s="498"/>
      <c r="G34" s="498"/>
      <c r="H34" s="498"/>
      <c r="I34" s="498"/>
      <c r="J34" s="498"/>
      <c r="K34" s="498"/>
      <c r="L34" s="498"/>
      <c r="M34" s="498"/>
    </row>
    <row r="35" spans="1:13" ht="11.15" customHeight="1" x14ac:dyDescent="0.25">
      <c r="A35" s="499" t="s">
        <v>122</v>
      </c>
      <c r="B35" s="499"/>
      <c r="C35" s="499"/>
      <c r="D35" s="499"/>
      <c r="E35" s="499"/>
      <c r="F35" s="499"/>
      <c r="G35" s="499"/>
      <c r="H35" s="499"/>
      <c r="I35" s="499"/>
      <c r="J35" s="499"/>
      <c r="K35" s="499"/>
      <c r="L35" s="499"/>
      <c r="M35" s="386"/>
    </row>
    <row r="36" spans="1:13" ht="11.15" customHeight="1" x14ac:dyDescent="0.25">
      <c r="A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386"/>
    </row>
  </sheetData>
  <mergeCells count="8">
    <mergeCell ref="A34:M34"/>
    <mergeCell ref="A35:L35"/>
    <mergeCell ref="A1:M1"/>
    <mergeCell ref="A2:M2"/>
    <mergeCell ref="A3:M3"/>
    <mergeCell ref="C5:L5"/>
    <mergeCell ref="F6:H6"/>
    <mergeCell ref="J6:L6"/>
  </mergeCells>
  <pageMargins left="0.19685039370078741" right="0.31496062992125984" top="0.78740157480314965" bottom="0.23622047244094491" header="0" footer="0"/>
  <pageSetup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7C387-9C71-4800-9094-6BE8C7265F66}">
  <sheetPr>
    <pageSetUpPr fitToPage="1"/>
  </sheetPr>
  <dimension ref="A1:M36"/>
  <sheetViews>
    <sheetView showGridLines="0" zoomScaleNormal="100" zoomScaleSheetLayoutView="130" workbookViewId="0">
      <selection activeCell="Q28" sqref="Q28"/>
    </sheetView>
  </sheetViews>
  <sheetFormatPr defaultColWidth="9.81640625" defaultRowHeight="10.5" x14ac:dyDescent="0.25"/>
  <cols>
    <col min="1" max="1" width="42.7265625" style="46" customWidth="1"/>
    <col min="2" max="2" width="1.7265625" style="67" customWidth="1"/>
    <col min="3" max="4" width="7.7265625" style="363" customWidth="1"/>
    <col min="5" max="5" width="1.54296875" style="363" customWidth="1"/>
    <col min="6" max="8" width="7.7265625" style="363" customWidth="1"/>
    <col min="9" max="9" width="1.54296875" style="363" customWidth="1"/>
    <col min="10" max="12" width="7.7265625" style="363" customWidth="1"/>
    <col min="13" max="13" width="2.7265625" style="387" customWidth="1"/>
    <col min="14" max="16384" width="9.81640625" style="67"/>
  </cols>
  <sheetData>
    <row r="1" spans="1:13" ht="11.15" customHeight="1" x14ac:dyDescent="0.25">
      <c r="A1" s="485" t="s">
        <v>115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</row>
    <row r="2" spans="1:13" ht="11.15" customHeight="1" x14ac:dyDescent="0.25">
      <c r="A2" s="486" t="s">
        <v>100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</row>
    <row r="3" spans="1:13" ht="11.15" customHeight="1" x14ac:dyDescent="0.25">
      <c r="A3" s="487" t="s">
        <v>5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</row>
    <row r="4" spans="1:13" ht="11.15" customHeight="1" x14ac:dyDescent="0.25">
      <c r="A4" s="266"/>
      <c r="B4" s="172"/>
      <c r="C4" s="360"/>
      <c r="D4" s="360"/>
      <c r="E4" s="360"/>
      <c r="F4" s="360"/>
      <c r="G4" s="360"/>
      <c r="H4" s="360"/>
      <c r="I4" s="360"/>
      <c r="J4" s="361"/>
      <c r="K4" s="360"/>
      <c r="L4" s="360"/>
      <c r="M4" s="362"/>
    </row>
    <row r="5" spans="1:13" ht="15" customHeight="1" x14ac:dyDescent="0.25">
      <c r="A5" s="75"/>
      <c r="B5" s="174"/>
      <c r="C5" s="500" t="s">
        <v>137</v>
      </c>
      <c r="D5" s="500"/>
      <c r="E5" s="500"/>
      <c r="F5" s="500"/>
      <c r="G5" s="500"/>
      <c r="H5" s="500"/>
      <c r="I5" s="500"/>
      <c r="J5" s="500"/>
      <c r="K5" s="500"/>
      <c r="L5" s="500"/>
      <c r="M5" s="364"/>
    </row>
    <row r="6" spans="1:13" s="178" customFormat="1" ht="15" customHeight="1" x14ac:dyDescent="0.25">
      <c r="A6" s="269"/>
      <c r="B6" s="365"/>
      <c r="C6" s="177"/>
      <c r="D6" s="80"/>
      <c r="E6" s="80"/>
      <c r="F6" s="501" t="s">
        <v>131</v>
      </c>
      <c r="G6" s="501"/>
      <c r="H6" s="501"/>
      <c r="I6" s="80"/>
      <c r="J6" s="501" t="s">
        <v>132</v>
      </c>
      <c r="K6" s="501"/>
      <c r="L6" s="501"/>
      <c r="M6" s="80"/>
    </row>
    <row r="7" spans="1:13" s="178" customFormat="1" ht="15" customHeight="1" x14ac:dyDescent="0.25">
      <c r="A7" s="269"/>
      <c r="B7" s="365"/>
      <c r="C7" s="177">
        <v>2021</v>
      </c>
      <c r="D7" s="80" t="s">
        <v>54</v>
      </c>
      <c r="E7" s="80"/>
      <c r="F7" s="80">
        <v>2020</v>
      </c>
      <c r="G7" s="80" t="s">
        <v>54</v>
      </c>
      <c r="H7" s="80" t="s">
        <v>55</v>
      </c>
      <c r="I7" s="80"/>
      <c r="J7" s="177">
        <v>2020</v>
      </c>
      <c r="K7" s="80" t="s">
        <v>54</v>
      </c>
      <c r="L7" s="80" t="s">
        <v>55</v>
      </c>
      <c r="M7" s="80"/>
    </row>
    <row r="8" spans="1:13" ht="13" customHeight="1" x14ac:dyDescent="0.25">
      <c r="A8" s="82" t="s">
        <v>56</v>
      </c>
      <c r="B8" s="366"/>
      <c r="C8" s="84">
        <v>18508.641</v>
      </c>
      <c r="D8" s="85">
        <v>100</v>
      </c>
      <c r="E8" s="100"/>
      <c r="F8" s="84">
        <v>17239.422999999999</v>
      </c>
      <c r="G8" s="85">
        <v>100</v>
      </c>
      <c r="H8" s="85">
        <v>7.3622997707057936</v>
      </c>
      <c r="I8" s="100"/>
      <c r="J8" s="84">
        <v>17239.422999999999</v>
      </c>
      <c r="K8" s="85">
        <v>100</v>
      </c>
      <c r="L8" s="85">
        <v>7.3622997707057936</v>
      </c>
      <c r="M8" s="100"/>
    </row>
    <row r="9" spans="1:13" ht="13" customHeight="1" x14ac:dyDescent="0.25">
      <c r="A9" s="88" t="s">
        <v>57</v>
      </c>
      <c r="B9" s="366"/>
      <c r="C9" s="28">
        <v>16131.641</v>
      </c>
      <c r="D9" s="89">
        <v>87.2</v>
      </c>
      <c r="E9" s="119"/>
      <c r="F9" s="28">
        <v>14885.422999999999</v>
      </c>
      <c r="G9" s="89">
        <v>86.3</v>
      </c>
      <c r="H9" s="89">
        <v>8.372069775914337</v>
      </c>
      <c r="I9" s="119"/>
      <c r="J9" s="28">
        <v>15237.422999999999</v>
      </c>
      <c r="K9" s="89">
        <v>88.4</v>
      </c>
      <c r="L9" s="89">
        <v>5.8685645203916836</v>
      </c>
      <c r="M9" s="74"/>
    </row>
    <row r="10" spans="1:13" ht="13" customHeight="1" x14ac:dyDescent="0.25">
      <c r="A10" s="90" t="s">
        <v>58</v>
      </c>
      <c r="B10" s="366"/>
      <c r="C10" s="91">
        <v>2377</v>
      </c>
      <c r="D10" s="92">
        <v>12.8</v>
      </c>
      <c r="E10" s="94"/>
      <c r="F10" s="91">
        <v>2354</v>
      </c>
      <c r="G10" s="92">
        <v>13.7</v>
      </c>
      <c r="H10" s="92">
        <v>0.977060322854717</v>
      </c>
      <c r="I10" s="94"/>
      <c r="J10" s="91">
        <v>2002</v>
      </c>
      <c r="K10" s="92">
        <v>11.6</v>
      </c>
      <c r="L10" s="92">
        <v>18.731268731268734</v>
      </c>
      <c r="M10" s="74"/>
    </row>
    <row r="11" spans="1:13" ht="13" customHeight="1" x14ac:dyDescent="0.25">
      <c r="A11" s="184" t="s">
        <v>59</v>
      </c>
      <c r="B11" s="367"/>
      <c r="C11" s="97">
        <v>147</v>
      </c>
      <c r="D11" s="98">
        <v>0.8</v>
      </c>
      <c r="E11" s="100"/>
      <c r="F11" s="97">
        <v>107</v>
      </c>
      <c r="G11" s="98">
        <v>0.6</v>
      </c>
      <c r="H11" s="98">
        <v>37.383177570093466</v>
      </c>
      <c r="I11" s="100"/>
      <c r="J11" s="97">
        <v>107</v>
      </c>
      <c r="K11" s="98">
        <v>0.6</v>
      </c>
      <c r="L11" s="98">
        <v>37.383177570093466</v>
      </c>
      <c r="M11" s="368"/>
    </row>
    <row r="12" spans="1:13" ht="13" customHeight="1" x14ac:dyDescent="0.25">
      <c r="A12" s="185" t="s">
        <v>60</v>
      </c>
      <c r="B12" s="367"/>
      <c r="C12" s="84">
        <v>1672</v>
      </c>
      <c r="D12" s="85">
        <v>9</v>
      </c>
      <c r="E12" s="100"/>
      <c r="F12" s="84">
        <v>1626</v>
      </c>
      <c r="G12" s="85">
        <v>9.5</v>
      </c>
      <c r="H12" s="85">
        <v>2.8290282902829089</v>
      </c>
      <c r="I12" s="100"/>
      <c r="J12" s="84">
        <v>1604</v>
      </c>
      <c r="K12" s="85">
        <v>9.3000000000000007</v>
      </c>
      <c r="L12" s="85">
        <v>4.2394014962593429</v>
      </c>
      <c r="M12" s="74"/>
    </row>
    <row r="13" spans="1:13" ht="13" customHeight="1" x14ac:dyDescent="0.25">
      <c r="A13" s="88" t="s">
        <v>94</v>
      </c>
      <c r="B13" s="366"/>
      <c r="C13" s="28">
        <v>-6</v>
      </c>
      <c r="D13" s="89">
        <v>0</v>
      </c>
      <c r="E13" s="119"/>
      <c r="F13" s="28">
        <v>6</v>
      </c>
      <c r="G13" s="89">
        <v>0</v>
      </c>
      <c r="H13" s="89" t="s">
        <v>147</v>
      </c>
      <c r="I13" s="119"/>
      <c r="J13" s="28">
        <v>6</v>
      </c>
      <c r="K13" s="89">
        <v>0</v>
      </c>
      <c r="L13" s="89" t="s">
        <v>147</v>
      </c>
      <c r="M13" s="74"/>
    </row>
    <row r="14" spans="1:13" s="105" customFormat="1" ht="13" customHeight="1" x14ac:dyDescent="0.25">
      <c r="A14" s="103" t="s">
        <v>78</v>
      </c>
      <c r="B14" s="369"/>
      <c r="C14" s="183">
        <v>564</v>
      </c>
      <c r="D14" s="92">
        <v>3</v>
      </c>
      <c r="E14" s="94"/>
      <c r="F14" s="183">
        <v>615</v>
      </c>
      <c r="G14" s="92">
        <v>3.6</v>
      </c>
      <c r="H14" s="92">
        <v>-8.292682926829265</v>
      </c>
      <c r="I14" s="94"/>
      <c r="J14" s="183">
        <v>285</v>
      </c>
      <c r="K14" s="92">
        <v>1.7</v>
      </c>
      <c r="L14" s="92">
        <v>97.89473684210526</v>
      </c>
      <c r="M14" s="100"/>
    </row>
    <row r="15" spans="1:13" ht="13" customHeight="1" x14ac:dyDescent="0.25">
      <c r="A15" s="191" t="s">
        <v>79</v>
      </c>
      <c r="B15" s="370"/>
      <c r="C15" s="97">
        <v>476</v>
      </c>
      <c r="D15" s="98">
        <v>2.6</v>
      </c>
      <c r="E15" s="100"/>
      <c r="F15" s="97">
        <v>429</v>
      </c>
      <c r="G15" s="98">
        <v>2.5</v>
      </c>
      <c r="H15" s="98">
        <v>10.955710955710952</v>
      </c>
      <c r="I15" s="100"/>
      <c r="J15" s="97">
        <v>429</v>
      </c>
      <c r="K15" s="98">
        <v>2.5</v>
      </c>
      <c r="L15" s="98">
        <v>10.955710955710952</v>
      </c>
      <c r="M15" s="371"/>
    </row>
    <row r="16" spans="1:13" ht="13" customHeight="1" x14ac:dyDescent="0.25">
      <c r="A16" s="130" t="s">
        <v>80</v>
      </c>
      <c r="B16" s="366"/>
      <c r="C16" s="474">
        <v>4</v>
      </c>
      <c r="D16" s="117">
        <v>0</v>
      </c>
      <c r="E16" s="119"/>
      <c r="F16" s="474">
        <v>18</v>
      </c>
      <c r="G16" s="117">
        <v>0.10000000000000009</v>
      </c>
      <c r="H16" s="117">
        <v>-77.777777777777786</v>
      </c>
      <c r="I16" s="119"/>
      <c r="J16" s="474">
        <v>18</v>
      </c>
      <c r="K16" s="117">
        <v>0</v>
      </c>
      <c r="L16" s="117">
        <v>-77.777777777777786</v>
      </c>
      <c r="M16" s="74"/>
    </row>
    <row r="17" spans="1:13" ht="13" customHeight="1" x14ac:dyDescent="0.25">
      <c r="A17" s="101" t="s">
        <v>128</v>
      </c>
      <c r="B17" s="366"/>
      <c r="C17" s="97">
        <v>1044</v>
      </c>
      <c r="D17" s="98">
        <v>5.6</v>
      </c>
      <c r="E17" s="100"/>
      <c r="F17" s="97">
        <v>1062</v>
      </c>
      <c r="G17" s="98">
        <v>6.2</v>
      </c>
      <c r="H17" s="98">
        <v>-1.6949152542372836</v>
      </c>
      <c r="I17" s="100"/>
      <c r="J17" s="97">
        <v>732</v>
      </c>
      <c r="K17" s="98">
        <v>4.2</v>
      </c>
      <c r="L17" s="98">
        <v>42.622950819672134</v>
      </c>
      <c r="M17" s="100"/>
    </row>
    <row r="18" spans="1:13" s="272" customFormat="1" ht="13" customHeight="1" thickBot="1" x14ac:dyDescent="0.3">
      <c r="A18" s="192" t="s">
        <v>82</v>
      </c>
      <c r="B18" s="372"/>
      <c r="C18" s="410">
        <v>168.78700000000001</v>
      </c>
      <c r="D18" s="270"/>
      <c r="E18" s="270"/>
      <c r="F18" s="410">
        <v>213</v>
      </c>
      <c r="G18" s="270"/>
      <c r="H18" s="194">
        <v>-20.757276995305162</v>
      </c>
      <c r="I18" s="270"/>
      <c r="J18" s="153">
        <v>213</v>
      </c>
      <c r="K18" s="271"/>
      <c r="L18" s="194">
        <v>-20.757276995305162</v>
      </c>
      <c r="M18" s="158"/>
    </row>
    <row r="19" spans="1:13" ht="11.15" customHeight="1" x14ac:dyDescent="0.25">
      <c r="A19" s="273"/>
      <c r="B19" s="180"/>
      <c r="C19" s="274"/>
      <c r="D19" s="275"/>
      <c r="E19" s="275"/>
      <c r="F19" s="275"/>
      <c r="G19" s="275"/>
      <c r="H19" s="275"/>
      <c r="I19" s="275"/>
      <c r="J19" s="274"/>
      <c r="K19" s="276"/>
      <c r="L19" s="198"/>
      <c r="M19" s="373"/>
    </row>
    <row r="20" spans="1:13" ht="15" customHeight="1" x14ac:dyDescent="0.25">
      <c r="A20" s="140" t="s">
        <v>116</v>
      </c>
      <c r="B20" s="374"/>
      <c r="C20" s="336"/>
      <c r="D20" s="374"/>
      <c r="E20" s="374"/>
      <c r="F20" s="374"/>
      <c r="G20" s="374"/>
      <c r="H20" s="374"/>
      <c r="I20" s="374"/>
      <c r="J20" s="409"/>
      <c r="K20" s="293"/>
      <c r="L20" s="293"/>
      <c r="M20" s="202"/>
    </row>
    <row r="21" spans="1:13" ht="13" customHeight="1" x14ac:dyDescent="0.25">
      <c r="A21" s="375" t="s">
        <v>117</v>
      </c>
      <c r="B21" s="215"/>
      <c r="C21" s="280">
        <v>563</v>
      </c>
      <c r="D21" s="164"/>
      <c r="E21" s="164"/>
      <c r="F21" s="280">
        <v>551</v>
      </c>
      <c r="G21" s="164"/>
      <c r="H21" s="189">
        <v>2.1778584392014411</v>
      </c>
      <c r="I21" s="374"/>
      <c r="J21" s="67"/>
      <c r="K21" s="67"/>
      <c r="L21" s="67"/>
      <c r="M21" s="294"/>
    </row>
    <row r="22" spans="1:13" ht="13" customHeight="1" x14ac:dyDescent="0.25">
      <c r="A22" s="160" t="s">
        <v>118</v>
      </c>
      <c r="B22" s="211"/>
      <c r="C22" s="27"/>
      <c r="D22" s="158"/>
      <c r="E22" s="158"/>
      <c r="F22" s="27"/>
      <c r="G22" s="158"/>
      <c r="H22" s="376"/>
      <c r="I22" s="374"/>
      <c r="J22" s="67"/>
      <c r="K22" s="67"/>
      <c r="L22" s="67"/>
      <c r="M22" s="158"/>
    </row>
    <row r="23" spans="1:13" ht="13" customHeight="1" x14ac:dyDescent="0.25">
      <c r="A23" s="288" t="s">
        <v>105</v>
      </c>
      <c r="B23" s="211"/>
      <c r="C23" s="280">
        <v>2</v>
      </c>
      <c r="D23" s="164"/>
      <c r="E23" s="164"/>
      <c r="F23" s="280">
        <v>1</v>
      </c>
      <c r="G23" s="164"/>
      <c r="H23" s="189">
        <v>100</v>
      </c>
      <c r="I23" s="374"/>
      <c r="J23" s="67"/>
      <c r="K23" s="67"/>
      <c r="L23" s="67"/>
      <c r="M23" s="158"/>
    </row>
    <row r="24" spans="1:13" x14ac:dyDescent="0.25">
      <c r="A24" s="291" t="s">
        <v>106</v>
      </c>
      <c r="B24" s="211"/>
      <c r="C24" s="295">
        <v>5</v>
      </c>
      <c r="D24" s="158"/>
      <c r="E24" s="158"/>
      <c r="F24" s="295">
        <v>6</v>
      </c>
      <c r="G24" s="285"/>
      <c r="H24" s="124">
        <v>-16.666666666666664</v>
      </c>
      <c r="I24" s="374"/>
      <c r="J24" s="67"/>
      <c r="K24" s="67"/>
      <c r="L24" s="67"/>
      <c r="M24" s="158"/>
    </row>
    <row r="25" spans="1:13" x14ac:dyDescent="0.25">
      <c r="A25" s="288" t="s">
        <v>107</v>
      </c>
      <c r="B25" s="211"/>
      <c r="C25" s="280">
        <v>12</v>
      </c>
      <c r="D25" s="164"/>
      <c r="E25" s="164"/>
      <c r="F25" s="280">
        <v>10</v>
      </c>
      <c r="G25" s="164"/>
      <c r="H25" s="189">
        <v>19.999999999999996</v>
      </c>
      <c r="I25" s="374"/>
      <c r="J25" s="67"/>
      <c r="K25" s="67"/>
      <c r="L25" s="67"/>
      <c r="M25" s="100"/>
    </row>
    <row r="26" spans="1:13" ht="13" customHeight="1" x14ac:dyDescent="0.25">
      <c r="A26" s="160"/>
      <c r="B26" s="211"/>
      <c r="C26" s="377"/>
      <c r="D26" s="378"/>
      <c r="E26" s="378"/>
      <c r="F26" s="377"/>
      <c r="G26" s="293"/>
      <c r="H26" s="100"/>
      <c r="I26" s="374"/>
      <c r="J26" s="67"/>
      <c r="K26" s="67"/>
      <c r="L26" s="67"/>
      <c r="M26" s="100"/>
    </row>
    <row r="27" spans="1:13" ht="13" customHeight="1" x14ac:dyDescent="0.25">
      <c r="A27" s="191" t="s">
        <v>119</v>
      </c>
      <c r="B27" s="211"/>
      <c r="C27" s="280">
        <v>999.17285618000017</v>
      </c>
      <c r="D27" s="164"/>
      <c r="E27" s="164"/>
      <c r="F27" s="280">
        <v>1041.4784050399999</v>
      </c>
      <c r="G27" s="379"/>
      <c r="H27" s="98">
        <v>-4.0620668326171288</v>
      </c>
      <c r="I27" s="374"/>
      <c r="J27" s="67"/>
      <c r="K27" s="67"/>
      <c r="L27" s="67"/>
      <c r="M27" s="100"/>
    </row>
    <row r="28" spans="1:13" ht="13" customHeight="1" x14ac:dyDescent="0.25">
      <c r="A28" s="160"/>
      <c r="B28" s="211"/>
      <c r="C28" s="27"/>
      <c r="D28" s="293"/>
      <c r="E28" s="293"/>
      <c r="F28" s="27"/>
      <c r="G28" s="293"/>
      <c r="H28" s="100"/>
      <c r="I28" s="374"/>
      <c r="J28" s="67"/>
      <c r="K28" s="67"/>
      <c r="L28" s="67"/>
      <c r="M28" s="100"/>
    </row>
    <row r="29" spans="1:13" ht="13" customHeight="1" x14ac:dyDescent="0.25">
      <c r="A29" s="296" t="s">
        <v>121</v>
      </c>
      <c r="B29" s="215"/>
      <c r="C29" s="297"/>
      <c r="D29" s="293"/>
      <c r="E29" s="293"/>
      <c r="F29" s="297"/>
      <c r="G29" s="293"/>
      <c r="H29" s="158"/>
      <c r="I29" s="374"/>
      <c r="J29" s="67"/>
      <c r="K29" s="67"/>
      <c r="L29" s="67"/>
      <c r="M29" s="158"/>
    </row>
    <row r="30" spans="1:13" ht="13" customHeight="1" x14ac:dyDescent="0.25">
      <c r="A30" s="95" t="s">
        <v>109</v>
      </c>
      <c r="B30" s="215"/>
      <c r="C30" s="208">
        <v>5516.4969303725511</v>
      </c>
      <c r="D30" s="380"/>
      <c r="E30" s="380"/>
      <c r="F30" s="208">
        <v>5214.0310929164143</v>
      </c>
      <c r="G30" s="379"/>
      <c r="H30" s="98">
        <v>5.8009979623454111</v>
      </c>
      <c r="I30" s="374"/>
      <c r="J30" s="67"/>
      <c r="K30" s="67"/>
      <c r="L30" s="67"/>
      <c r="M30" s="100"/>
    </row>
    <row r="31" spans="1:13" ht="13" customHeight="1" x14ac:dyDescent="0.25">
      <c r="A31" s="482" t="s">
        <v>120</v>
      </c>
      <c r="C31" s="205">
        <v>299.9114397815531</v>
      </c>
      <c r="D31" s="378"/>
      <c r="E31" s="378"/>
      <c r="F31" s="205">
        <v>315.76651074332523</v>
      </c>
      <c r="G31" s="293"/>
      <c r="H31" s="100">
        <v>-5.0211375881656135</v>
      </c>
      <c r="I31" s="374"/>
      <c r="J31" s="67"/>
      <c r="K31" s="67"/>
      <c r="L31" s="67"/>
      <c r="M31" s="74"/>
    </row>
    <row r="32" spans="1:13" ht="13" customHeight="1" thickBot="1" x14ac:dyDescent="0.3">
      <c r="A32" s="483" t="s">
        <v>150</v>
      </c>
      <c r="B32" s="381"/>
      <c r="C32" s="299">
        <v>18.393752950506354</v>
      </c>
      <c r="D32" s="382"/>
      <c r="E32" s="382"/>
      <c r="F32" s="299">
        <v>16.512299168909351</v>
      </c>
      <c r="G32" s="383"/>
      <c r="H32" s="133">
        <v>11.394256864843811</v>
      </c>
      <c r="I32" s="374"/>
      <c r="J32" s="67"/>
      <c r="K32" s="67"/>
      <c r="L32" s="67"/>
      <c r="M32" s="74"/>
    </row>
    <row r="33" spans="1:13" ht="11.15" customHeight="1" x14ac:dyDescent="0.25">
      <c r="A33" s="384"/>
      <c r="B33" s="359"/>
      <c r="C33" s="385"/>
      <c r="D33" s="385"/>
      <c r="E33" s="385"/>
      <c r="F33" s="385"/>
      <c r="G33" s="385"/>
      <c r="H33" s="385"/>
      <c r="I33" s="385"/>
      <c r="J33" s="385"/>
      <c r="K33" s="385"/>
      <c r="L33" s="385"/>
      <c r="M33" s="359"/>
    </row>
    <row r="34" spans="1:13" ht="11.15" customHeight="1" x14ac:dyDescent="0.25">
      <c r="A34" s="491" t="s">
        <v>135</v>
      </c>
      <c r="B34" s="498"/>
      <c r="C34" s="498"/>
      <c r="D34" s="498"/>
      <c r="E34" s="498"/>
      <c r="F34" s="498"/>
      <c r="G34" s="498"/>
      <c r="H34" s="498"/>
      <c r="I34" s="498"/>
      <c r="J34" s="498"/>
      <c r="K34" s="498"/>
      <c r="L34" s="498"/>
      <c r="M34" s="498"/>
    </row>
    <row r="35" spans="1:13" ht="11.15" customHeight="1" x14ac:dyDescent="0.25">
      <c r="A35" s="499" t="s">
        <v>122</v>
      </c>
      <c r="B35" s="499"/>
      <c r="C35" s="499"/>
      <c r="D35" s="499"/>
      <c r="E35" s="499"/>
      <c r="F35" s="499"/>
      <c r="G35" s="499"/>
      <c r="H35" s="499"/>
      <c r="I35" s="499"/>
      <c r="J35" s="499"/>
      <c r="K35" s="499"/>
      <c r="L35" s="499"/>
      <c r="M35" s="386"/>
    </row>
    <row r="36" spans="1:13" ht="11.15" customHeight="1" x14ac:dyDescent="0.25">
      <c r="A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386"/>
    </row>
  </sheetData>
  <mergeCells count="8">
    <mergeCell ref="A34:M34"/>
    <mergeCell ref="A35:L35"/>
    <mergeCell ref="A1:M1"/>
    <mergeCell ref="A2:M2"/>
    <mergeCell ref="A3:M3"/>
    <mergeCell ref="C5:L5"/>
    <mergeCell ref="F6:H6"/>
    <mergeCell ref="J6:L6"/>
  </mergeCells>
  <pageMargins left="0.19685039370078741" right="0.31496062992125984" top="0.78740157480314965" bottom="0.23622047244094491" header="0" footer="0"/>
  <pageSetup scale="9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E257B-EE76-42CB-9FC6-8391C5680B7D}">
  <sheetPr>
    <pageSetUpPr fitToPage="1"/>
  </sheetPr>
  <dimension ref="A1:O18"/>
  <sheetViews>
    <sheetView showGridLines="0" zoomScaleNormal="100" zoomScaleSheetLayoutView="150" workbookViewId="0">
      <selection sqref="A1:G1"/>
    </sheetView>
  </sheetViews>
  <sheetFormatPr defaultColWidth="9.81640625" defaultRowHeight="10.5" x14ac:dyDescent="0.25"/>
  <cols>
    <col min="1" max="1" width="42.7265625" style="67" customWidth="1"/>
    <col min="2" max="2" width="2.7265625" style="67" customWidth="1"/>
    <col min="3" max="3" width="7.7265625" style="67" customWidth="1"/>
    <col min="4" max="4" width="9.7265625" style="67" customWidth="1"/>
    <col min="5" max="5" width="2.7265625" style="67" customWidth="1"/>
    <col min="6" max="7" width="7.7265625" style="67" customWidth="1"/>
    <col min="8" max="15" width="9.81640625" style="476"/>
    <col min="16" max="16384" width="9.81640625" style="67"/>
  </cols>
  <sheetData>
    <row r="1" spans="1:15" ht="11.15" customHeight="1" x14ac:dyDescent="0.25">
      <c r="A1" s="485" t="s">
        <v>141</v>
      </c>
      <c r="B1" s="485"/>
      <c r="C1" s="485"/>
      <c r="D1" s="485"/>
      <c r="E1" s="485"/>
      <c r="F1" s="485"/>
      <c r="G1" s="485"/>
    </row>
    <row r="2" spans="1:15" ht="11.15" customHeight="1" x14ac:dyDescent="0.25">
      <c r="A2" s="486" t="s">
        <v>100</v>
      </c>
      <c r="B2" s="486"/>
      <c r="C2" s="486"/>
      <c r="D2" s="486"/>
      <c r="E2" s="486"/>
      <c r="F2" s="486"/>
      <c r="G2" s="486"/>
    </row>
    <row r="3" spans="1:15" ht="11.15" customHeight="1" x14ac:dyDescent="0.25">
      <c r="A3" s="487" t="s">
        <v>5</v>
      </c>
      <c r="B3" s="487"/>
      <c r="C3" s="487"/>
      <c r="D3" s="487"/>
      <c r="E3" s="487"/>
      <c r="F3" s="487"/>
      <c r="G3" s="487"/>
    </row>
    <row r="4" spans="1:15" ht="11.15" customHeight="1" x14ac:dyDescent="0.25">
      <c r="A4" s="301"/>
      <c r="B4" s="301"/>
      <c r="C4" s="301"/>
      <c r="D4" s="301"/>
      <c r="E4" s="300"/>
      <c r="F4" s="302"/>
      <c r="G4" s="303"/>
    </row>
    <row r="5" spans="1:15" ht="15" customHeight="1" x14ac:dyDescent="0.25">
      <c r="A5" s="304"/>
      <c r="B5" s="304"/>
      <c r="C5" s="497" t="s">
        <v>136</v>
      </c>
      <c r="D5" s="497"/>
      <c r="E5" s="305"/>
      <c r="F5" s="497" t="s">
        <v>137</v>
      </c>
      <c r="G5" s="497"/>
    </row>
    <row r="6" spans="1:15" s="178" customFormat="1" ht="15" customHeight="1" x14ac:dyDescent="0.25">
      <c r="A6" s="306"/>
      <c r="B6" s="306"/>
      <c r="C6" s="80">
        <v>2021</v>
      </c>
      <c r="D6" s="80" t="s">
        <v>54</v>
      </c>
      <c r="E6" s="307"/>
      <c r="F6" s="80">
        <v>2021</v>
      </c>
      <c r="G6" s="80" t="s">
        <v>54</v>
      </c>
      <c r="H6" s="480"/>
      <c r="I6" s="480"/>
      <c r="J6" s="480"/>
      <c r="K6" s="480"/>
      <c r="L6" s="480"/>
      <c r="M6" s="480"/>
      <c r="N6" s="480"/>
      <c r="O6" s="480"/>
    </row>
    <row r="7" spans="1:15" ht="13" customHeight="1" x14ac:dyDescent="0.25">
      <c r="A7" s="82" t="s">
        <v>56</v>
      </c>
      <c r="B7" s="187"/>
      <c r="C7" s="123">
        <v>11266</v>
      </c>
      <c r="D7" s="125">
        <v>100</v>
      </c>
      <c r="E7" s="124"/>
      <c r="F7" s="123">
        <v>22074</v>
      </c>
      <c r="G7" s="125">
        <v>100</v>
      </c>
    </row>
    <row r="8" spans="1:15" ht="13" customHeight="1" x14ac:dyDescent="0.25">
      <c r="A8" s="88" t="s">
        <v>57</v>
      </c>
      <c r="B8" s="187"/>
      <c r="C8" s="309">
        <v>8798</v>
      </c>
      <c r="D8" s="310">
        <v>78.099999999999994</v>
      </c>
      <c r="E8" s="56"/>
      <c r="F8" s="309">
        <v>17254</v>
      </c>
      <c r="G8" s="310">
        <v>78.2</v>
      </c>
    </row>
    <row r="9" spans="1:15" ht="13" customHeight="1" x14ac:dyDescent="0.25">
      <c r="A9" s="90" t="s">
        <v>58</v>
      </c>
      <c r="B9" s="187"/>
      <c r="C9" s="311">
        <v>2468</v>
      </c>
      <c r="D9" s="312">
        <v>21.9</v>
      </c>
      <c r="E9" s="56"/>
      <c r="F9" s="311">
        <v>4821</v>
      </c>
      <c r="G9" s="312">
        <v>21.8</v>
      </c>
    </row>
    <row r="10" spans="1:15" ht="13" customHeight="1" x14ac:dyDescent="0.25">
      <c r="A10" s="184" t="s">
        <v>59</v>
      </c>
      <c r="B10" s="313"/>
      <c r="C10" s="188">
        <v>1032</v>
      </c>
      <c r="D10" s="189">
        <v>9.1999999999999993</v>
      </c>
      <c r="E10" s="314"/>
      <c r="F10" s="188">
        <v>2155</v>
      </c>
      <c r="G10" s="189">
        <v>9.8000000000000007</v>
      </c>
    </row>
    <row r="11" spans="1:15" ht="13" customHeight="1" x14ac:dyDescent="0.25">
      <c r="A11" s="185" t="s">
        <v>60</v>
      </c>
      <c r="B11" s="313"/>
      <c r="C11" s="123">
        <v>856</v>
      </c>
      <c r="D11" s="125">
        <v>7.5999999999999988</v>
      </c>
      <c r="E11" s="56"/>
      <c r="F11" s="123">
        <v>1706</v>
      </c>
      <c r="G11" s="125">
        <v>7.7</v>
      </c>
    </row>
    <row r="12" spans="1:15" ht="13" customHeight="1" x14ac:dyDescent="0.25">
      <c r="A12" s="88" t="s">
        <v>94</v>
      </c>
      <c r="B12" s="187"/>
      <c r="C12" s="309">
        <v>-6</v>
      </c>
      <c r="D12" s="310">
        <v>-0.1</v>
      </c>
      <c r="E12" s="56"/>
      <c r="F12" s="309">
        <v>8</v>
      </c>
      <c r="G12" s="310">
        <v>0</v>
      </c>
    </row>
    <row r="13" spans="1:15" s="105" customFormat="1" ht="13" customHeight="1" x14ac:dyDescent="0.25">
      <c r="A13" s="103" t="s">
        <v>78</v>
      </c>
      <c r="B13" s="315"/>
      <c r="C13" s="316">
        <v>586</v>
      </c>
      <c r="D13" s="312">
        <v>5.2</v>
      </c>
      <c r="E13" s="124"/>
      <c r="F13" s="316">
        <v>953</v>
      </c>
      <c r="G13" s="312">
        <v>4.3</v>
      </c>
      <c r="H13" s="476"/>
      <c r="I13" s="476"/>
      <c r="J13" s="476"/>
      <c r="K13" s="476"/>
      <c r="L13" s="476"/>
      <c r="M13" s="476"/>
      <c r="N13" s="476"/>
      <c r="O13" s="476"/>
    </row>
    <row r="14" spans="1:15" ht="13" customHeight="1" x14ac:dyDescent="0.25">
      <c r="A14" s="191" t="s">
        <v>79</v>
      </c>
      <c r="B14" s="165"/>
      <c r="C14" s="97">
        <v>434</v>
      </c>
      <c r="D14" s="189">
        <v>3.9</v>
      </c>
      <c r="E14" s="318"/>
      <c r="F14" s="97">
        <v>844</v>
      </c>
      <c r="G14" s="189">
        <v>3.8</v>
      </c>
    </row>
    <row r="15" spans="1:15" ht="13" customHeight="1" x14ac:dyDescent="0.25">
      <c r="A15" s="130" t="s">
        <v>80</v>
      </c>
      <c r="B15" s="187"/>
      <c r="C15" s="440">
        <v>177</v>
      </c>
      <c r="D15" s="320">
        <v>1.4999999999999996</v>
      </c>
      <c r="E15" s="56"/>
      <c r="F15" s="440">
        <v>365</v>
      </c>
      <c r="G15" s="320">
        <v>1.7000000000000011</v>
      </c>
    </row>
    <row r="16" spans="1:15" ht="13" customHeight="1" x14ac:dyDescent="0.25">
      <c r="A16" s="101" t="s">
        <v>128</v>
      </c>
      <c r="B16" s="187"/>
      <c r="C16" s="188">
        <v>1197</v>
      </c>
      <c r="D16" s="189">
        <v>10.6</v>
      </c>
      <c r="E16" s="124"/>
      <c r="F16" s="188">
        <v>2162</v>
      </c>
      <c r="G16" s="189">
        <v>9.8000000000000007</v>
      </c>
    </row>
    <row r="17" spans="1:15" s="105" customFormat="1" ht="13" customHeight="1" thickBot="1" x14ac:dyDescent="0.3">
      <c r="A17" s="192" t="s">
        <v>82</v>
      </c>
      <c r="B17" s="322"/>
      <c r="C17" s="153">
        <v>129.54289337955595</v>
      </c>
      <c r="D17" s="194"/>
      <c r="E17" s="56"/>
      <c r="F17" s="153">
        <v>324.45052245356521</v>
      </c>
      <c r="G17" s="194"/>
      <c r="H17" s="476"/>
      <c r="I17" s="476"/>
      <c r="J17" s="476"/>
      <c r="K17" s="476"/>
      <c r="L17" s="476"/>
      <c r="M17" s="476"/>
      <c r="N17" s="476"/>
      <c r="O17" s="476"/>
    </row>
    <row r="18" spans="1:15" ht="11.15" customHeight="1" x14ac:dyDescent="0.25">
      <c r="A18" s="327"/>
      <c r="B18" s="187"/>
      <c r="C18" s="48"/>
      <c r="D18" s="44"/>
      <c r="E18" s="330"/>
      <c r="F18" s="331"/>
      <c r="G18" s="331"/>
    </row>
  </sheetData>
  <mergeCells count="5">
    <mergeCell ref="A1:G1"/>
    <mergeCell ref="A2:G2"/>
    <mergeCell ref="A3:G3"/>
    <mergeCell ref="C5:D5"/>
    <mergeCell ref="F5:G5"/>
  </mergeCells>
  <pageMargins left="0.19685039370078741" right="0.31496062992125984" top="0.78740157480314965" bottom="0.23622047244094491" header="0" footer="0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I26"/>
  <sheetViews>
    <sheetView showGridLines="0" zoomScaleNormal="100" zoomScaleSheetLayoutView="140" workbookViewId="0">
      <selection activeCell="P9" sqref="P9"/>
    </sheetView>
  </sheetViews>
  <sheetFormatPr defaultColWidth="9.81640625" defaultRowHeight="10.5" x14ac:dyDescent="0.25"/>
  <cols>
    <col min="1" max="1" width="42.7265625" style="67" customWidth="1"/>
    <col min="2" max="2" width="2.7265625" style="67" customWidth="1"/>
    <col min="3" max="7" width="7.7265625" style="67" customWidth="1"/>
    <col min="8" max="8" width="2.7265625" style="67" customWidth="1"/>
    <col min="9" max="13" width="7.7265625" style="67" customWidth="1"/>
    <col min="14" max="35" width="9.81640625" style="476"/>
    <col min="36" max="16384" width="9.81640625" style="67"/>
  </cols>
  <sheetData>
    <row r="1" spans="1:35" ht="11.15" customHeight="1" x14ac:dyDescent="0.25">
      <c r="A1" s="485" t="s">
        <v>6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</row>
    <row r="2" spans="1:35" ht="11.15" customHeight="1" x14ac:dyDescent="0.25">
      <c r="A2" s="486" t="s">
        <v>100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</row>
    <row r="3" spans="1:35" ht="11.15" customHeight="1" x14ac:dyDescent="0.25">
      <c r="A3" s="487" t="s">
        <v>5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</row>
    <row r="4" spans="1:35" ht="11.15" customHeight="1" x14ac:dyDescent="0.25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3"/>
      <c r="L4" s="173"/>
      <c r="M4" s="172"/>
    </row>
    <row r="5" spans="1:35" ht="15" customHeight="1" x14ac:dyDescent="0.25">
      <c r="A5" s="174"/>
      <c r="B5" s="174"/>
      <c r="C5" s="494" t="s">
        <v>136</v>
      </c>
      <c r="D5" s="494"/>
      <c r="E5" s="494"/>
      <c r="F5" s="494"/>
      <c r="G5" s="494"/>
      <c r="H5" s="175"/>
      <c r="I5" s="494" t="s">
        <v>137</v>
      </c>
      <c r="J5" s="494"/>
      <c r="K5" s="494"/>
      <c r="L5" s="494"/>
      <c r="M5" s="494"/>
    </row>
    <row r="6" spans="1:35" s="178" customFormat="1" ht="15" customHeight="1" x14ac:dyDescent="0.25">
      <c r="A6" s="176"/>
      <c r="B6" s="176"/>
      <c r="C6" s="80">
        <v>2021</v>
      </c>
      <c r="D6" s="80" t="s">
        <v>54</v>
      </c>
      <c r="E6" s="80">
        <v>2020</v>
      </c>
      <c r="F6" s="80" t="s">
        <v>54</v>
      </c>
      <c r="G6" s="80" t="s">
        <v>55</v>
      </c>
      <c r="H6" s="177"/>
      <c r="I6" s="80">
        <v>2021</v>
      </c>
      <c r="J6" s="80" t="s">
        <v>54</v>
      </c>
      <c r="K6" s="80">
        <v>2020</v>
      </c>
      <c r="L6" s="80" t="s">
        <v>54</v>
      </c>
      <c r="M6" s="80" t="s">
        <v>55</v>
      </c>
      <c r="N6" s="480"/>
      <c r="O6" s="480"/>
      <c r="P6" s="480"/>
      <c r="Q6" s="480"/>
      <c r="R6" s="480"/>
      <c r="S6" s="480"/>
      <c r="T6" s="480"/>
      <c r="U6" s="480"/>
      <c r="V6" s="480"/>
      <c r="W6" s="480"/>
      <c r="X6" s="480"/>
      <c r="Y6" s="480"/>
      <c r="Z6" s="480"/>
      <c r="AA6" s="480"/>
      <c r="AB6" s="480"/>
      <c r="AC6" s="480"/>
      <c r="AD6" s="480"/>
      <c r="AE6" s="480"/>
      <c r="AF6" s="480"/>
      <c r="AG6" s="480"/>
      <c r="AH6" s="480"/>
      <c r="AI6" s="480"/>
    </row>
    <row r="7" spans="1:35" ht="13" customHeight="1" x14ac:dyDescent="0.25">
      <c r="A7" s="82" t="s">
        <v>56</v>
      </c>
      <c r="B7" s="180"/>
      <c r="C7" s="84">
        <v>47786</v>
      </c>
      <c r="D7" s="85">
        <v>100</v>
      </c>
      <c r="E7" s="84">
        <v>43075</v>
      </c>
      <c r="F7" s="85">
        <v>100</v>
      </c>
      <c r="G7" s="85">
        <v>10.936738247243172</v>
      </c>
      <c r="H7" s="181"/>
      <c r="I7" s="84">
        <v>92500</v>
      </c>
      <c r="J7" s="85">
        <v>100</v>
      </c>
      <c r="K7" s="84">
        <v>88341</v>
      </c>
      <c r="L7" s="85">
        <v>100</v>
      </c>
      <c r="M7" s="85">
        <v>4.7078932771872584</v>
      </c>
    </row>
    <row r="8" spans="1:35" ht="13" customHeight="1" x14ac:dyDescent="0.25">
      <c r="A8" s="88" t="s">
        <v>57</v>
      </c>
      <c r="B8" s="180"/>
      <c r="C8" s="28">
        <v>25226</v>
      </c>
      <c r="D8" s="89">
        <v>52.8</v>
      </c>
      <c r="E8" s="28">
        <v>24000</v>
      </c>
      <c r="F8" s="89">
        <v>55.7</v>
      </c>
      <c r="G8" s="89">
        <v>5.1083333333333369</v>
      </c>
      <c r="H8" s="182"/>
      <c r="I8" s="28">
        <v>50009</v>
      </c>
      <c r="J8" s="89">
        <v>54.1</v>
      </c>
      <c r="K8" s="28">
        <v>48592</v>
      </c>
      <c r="L8" s="89">
        <v>55</v>
      </c>
      <c r="M8" s="89">
        <v>2.9161178794863352</v>
      </c>
    </row>
    <row r="9" spans="1:35" ht="13" customHeight="1" x14ac:dyDescent="0.25">
      <c r="A9" s="90" t="s">
        <v>58</v>
      </c>
      <c r="B9" s="180"/>
      <c r="C9" s="183">
        <v>22560</v>
      </c>
      <c r="D9" s="94">
        <v>47.2</v>
      </c>
      <c r="E9" s="183">
        <v>19075</v>
      </c>
      <c r="F9" s="94">
        <v>44.3</v>
      </c>
      <c r="G9" s="94">
        <v>18.269986893840095</v>
      </c>
      <c r="H9" s="182"/>
      <c r="I9" s="183">
        <v>42491</v>
      </c>
      <c r="J9" s="92">
        <v>45.9</v>
      </c>
      <c r="K9" s="183">
        <v>39749</v>
      </c>
      <c r="L9" s="92">
        <v>45</v>
      </c>
      <c r="M9" s="92">
        <v>6.8982867493521782</v>
      </c>
    </row>
    <row r="10" spans="1:35" ht="13" customHeight="1" x14ac:dyDescent="0.25">
      <c r="A10" s="184" t="s">
        <v>59</v>
      </c>
      <c r="B10" s="179"/>
      <c r="C10" s="97">
        <v>2279</v>
      </c>
      <c r="D10" s="98">
        <v>4.8</v>
      </c>
      <c r="E10" s="97">
        <v>1882</v>
      </c>
      <c r="F10" s="98">
        <v>4.4000000000000004</v>
      </c>
      <c r="G10" s="98">
        <v>21.094580233793849</v>
      </c>
      <c r="H10" s="182"/>
      <c r="I10" s="97">
        <v>4092</v>
      </c>
      <c r="J10" s="98">
        <v>4.4000000000000004</v>
      </c>
      <c r="K10" s="97">
        <v>3733</v>
      </c>
      <c r="L10" s="98">
        <v>4.2</v>
      </c>
      <c r="M10" s="98">
        <v>9.616930083043119</v>
      </c>
    </row>
    <row r="11" spans="1:35" ht="13" customHeight="1" x14ac:dyDescent="0.25">
      <c r="A11" s="185" t="s">
        <v>60</v>
      </c>
      <c r="B11" s="179"/>
      <c r="C11" s="27">
        <v>12910</v>
      </c>
      <c r="D11" s="100">
        <v>26.900000000000006</v>
      </c>
      <c r="E11" s="27">
        <v>11748</v>
      </c>
      <c r="F11" s="85">
        <v>27.3</v>
      </c>
      <c r="G11" s="85">
        <v>9.8910452843037113</v>
      </c>
      <c r="H11" s="186"/>
      <c r="I11" s="27">
        <v>24899</v>
      </c>
      <c r="J11" s="85">
        <v>26.900000000000002</v>
      </c>
      <c r="K11" s="84">
        <v>24399</v>
      </c>
      <c r="L11" s="85">
        <v>27.599999999999998</v>
      </c>
      <c r="M11" s="85">
        <v>2.0492643141112321</v>
      </c>
    </row>
    <row r="12" spans="1:35" ht="13" customHeight="1" x14ac:dyDescent="0.25">
      <c r="A12" s="88" t="s">
        <v>94</v>
      </c>
      <c r="C12" s="28">
        <v>123</v>
      </c>
      <c r="D12" s="89">
        <v>0.3</v>
      </c>
      <c r="E12" s="28">
        <v>315</v>
      </c>
      <c r="F12" s="89">
        <v>0.7</v>
      </c>
      <c r="G12" s="89">
        <v>-60.952380952380956</v>
      </c>
      <c r="H12" s="186"/>
      <c r="I12" s="28">
        <v>353</v>
      </c>
      <c r="J12" s="89">
        <v>0.4</v>
      </c>
      <c r="K12" s="28">
        <v>763</v>
      </c>
      <c r="L12" s="89">
        <v>0.9</v>
      </c>
      <c r="M12" s="89">
        <v>-53.735255570117957</v>
      </c>
    </row>
    <row r="13" spans="1:35" s="105" customFormat="1" ht="13" customHeight="1" x14ac:dyDescent="0.25">
      <c r="A13" s="103" t="s">
        <v>78</v>
      </c>
      <c r="B13" s="190"/>
      <c r="C13" s="91">
        <v>7248</v>
      </c>
      <c r="D13" s="92">
        <v>15.2</v>
      </c>
      <c r="E13" s="91">
        <v>5130</v>
      </c>
      <c r="F13" s="92">
        <v>11.9</v>
      </c>
      <c r="G13" s="92">
        <v>41.286549707602347</v>
      </c>
      <c r="H13" s="181"/>
      <c r="I13" s="91">
        <v>13147</v>
      </c>
      <c r="J13" s="92">
        <v>14.2</v>
      </c>
      <c r="K13" s="91">
        <v>10854</v>
      </c>
      <c r="L13" s="92">
        <v>12.3</v>
      </c>
      <c r="M13" s="92">
        <v>21.125852220379592</v>
      </c>
      <c r="N13" s="476"/>
      <c r="O13" s="476"/>
      <c r="P13" s="476"/>
      <c r="Q13" s="476"/>
      <c r="R13" s="476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6"/>
      <c r="AD13" s="476"/>
      <c r="AE13" s="476"/>
      <c r="AF13" s="476"/>
      <c r="AG13" s="476"/>
      <c r="AH13" s="476"/>
      <c r="AI13" s="476"/>
    </row>
    <row r="14" spans="1:35" ht="13" customHeight="1" x14ac:dyDescent="0.25">
      <c r="A14" s="191" t="s">
        <v>79</v>
      </c>
      <c r="C14" s="97">
        <v>2179</v>
      </c>
      <c r="D14" s="98">
        <v>4.5999999999999996</v>
      </c>
      <c r="E14" s="97">
        <v>2324</v>
      </c>
      <c r="F14" s="98">
        <v>5.4</v>
      </c>
      <c r="G14" s="98">
        <v>-6.2392426850258147</v>
      </c>
      <c r="H14" s="186"/>
      <c r="I14" s="97">
        <v>4417</v>
      </c>
      <c r="J14" s="98">
        <v>4.8</v>
      </c>
      <c r="K14" s="97">
        <v>4577</v>
      </c>
      <c r="L14" s="98">
        <v>5.2</v>
      </c>
      <c r="M14" s="98">
        <v>-3.495739567402234</v>
      </c>
    </row>
    <row r="15" spans="1:35" ht="13" customHeight="1" x14ac:dyDescent="0.25">
      <c r="A15" s="130" t="s">
        <v>80</v>
      </c>
      <c r="B15" s="180"/>
      <c r="C15" s="115">
        <v>580</v>
      </c>
      <c r="D15" s="117">
        <v>1.0999999999999996</v>
      </c>
      <c r="E15" s="115">
        <v>767</v>
      </c>
      <c r="F15" s="117">
        <v>1.8000000000000007</v>
      </c>
      <c r="G15" s="117">
        <v>-24.380704041720989</v>
      </c>
      <c r="H15" s="74"/>
      <c r="I15" s="115">
        <v>1252</v>
      </c>
      <c r="J15" s="117">
        <v>1.3000000000000016</v>
      </c>
      <c r="K15" s="115">
        <v>1864</v>
      </c>
      <c r="L15" s="117">
        <v>2.1000000000000005</v>
      </c>
      <c r="M15" s="117">
        <v>-32.832618025751067</v>
      </c>
      <c r="O15" s="481"/>
    </row>
    <row r="16" spans="1:35" ht="13" customHeight="1" x14ac:dyDescent="0.25">
      <c r="A16" s="101" t="s">
        <v>128</v>
      </c>
      <c r="B16" s="180"/>
      <c r="C16" s="97">
        <v>10007</v>
      </c>
      <c r="D16" s="98">
        <v>20.9</v>
      </c>
      <c r="E16" s="97">
        <v>8221</v>
      </c>
      <c r="F16" s="98">
        <v>19.100000000000001</v>
      </c>
      <c r="G16" s="98">
        <v>21.724850991363589</v>
      </c>
      <c r="H16" s="181"/>
      <c r="I16" s="97">
        <v>18816</v>
      </c>
      <c r="J16" s="98">
        <v>20.3</v>
      </c>
      <c r="K16" s="97">
        <v>17295</v>
      </c>
      <c r="L16" s="98">
        <v>19.600000000000001</v>
      </c>
      <c r="M16" s="98">
        <v>8.794449262792714</v>
      </c>
    </row>
    <row r="17" spans="1:35" s="196" customFormat="1" ht="13" customHeight="1" thickBot="1" x14ac:dyDescent="0.3">
      <c r="A17" s="192" t="s">
        <v>82</v>
      </c>
      <c r="B17" s="193"/>
      <c r="C17" s="438">
        <v>2840.5713423617972</v>
      </c>
      <c r="D17" s="194"/>
      <c r="E17" s="410">
        <v>1788.05487074845</v>
      </c>
      <c r="F17" s="156"/>
      <c r="G17" s="156">
        <v>58.863768043806239</v>
      </c>
      <c r="H17" s="195"/>
      <c r="I17" s="438">
        <v>4300.5604587305115</v>
      </c>
      <c r="J17" s="156"/>
      <c r="K17" s="410">
        <v>3867.1558976952865</v>
      </c>
      <c r="L17" s="156"/>
      <c r="M17" s="156">
        <v>11.207320638237572</v>
      </c>
      <c r="N17" s="476"/>
      <c r="O17" s="476"/>
      <c r="P17" s="476"/>
      <c r="Q17" s="476"/>
      <c r="R17" s="476"/>
      <c r="S17" s="476"/>
      <c r="T17" s="476"/>
      <c r="U17" s="476"/>
      <c r="V17" s="476"/>
      <c r="W17" s="476"/>
      <c r="X17" s="476"/>
      <c r="Y17" s="476"/>
      <c r="Z17" s="476"/>
      <c r="AA17" s="476"/>
      <c r="AB17" s="476"/>
      <c r="AC17" s="476"/>
      <c r="AD17" s="476"/>
      <c r="AE17" s="476"/>
      <c r="AF17" s="476"/>
      <c r="AG17" s="476"/>
      <c r="AH17" s="476"/>
      <c r="AI17" s="476"/>
    </row>
    <row r="18" spans="1:35" ht="11.15" customHeight="1" x14ac:dyDescent="0.25">
      <c r="A18" s="46"/>
      <c r="C18" s="408"/>
      <c r="D18" s="85"/>
      <c r="E18" s="408"/>
      <c r="F18" s="85"/>
      <c r="G18" s="85"/>
      <c r="H18" s="197"/>
      <c r="I18" s="84"/>
      <c r="J18" s="85"/>
      <c r="K18" s="84"/>
      <c r="L18" s="85"/>
      <c r="M18" s="85"/>
    </row>
    <row r="19" spans="1:35" ht="15" customHeight="1" x14ac:dyDescent="0.25">
      <c r="A19" s="199" t="s">
        <v>95</v>
      </c>
      <c r="B19" s="200"/>
      <c r="C19" s="84"/>
      <c r="D19" s="85"/>
      <c r="E19" s="84"/>
      <c r="F19" s="85"/>
      <c r="G19" s="85"/>
      <c r="H19" s="201"/>
      <c r="I19" s="84"/>
      <c r="J19" s="85"/>
      <c r="K19" s="84"/>
      <c r="L19" s="85"/>
      <c r="M19" s="85"/>
    </row>
    <row r="20" spans="1:35" ht="13" customHeight="1" x14ac:dyDescent="0.25">
      <c r="A20" s="203" t="s">
        <v>96</v>
      </c>
      <c r="B20" s="180"/>
      <c r="C20" s="204"/>
      <c r="D20" s="204"/>
      <c r="E20" s="204"/>
      <c r="F20" s="204"/>
      <c r="G20" s="204"/>
      <c r="H20" s="201"/>
      <c r="I20" s="204"/>
      <c r="J20" s="204"/>
      <c r="K20" s="204"/>
      <c r="L20" s="204"/>
      <c r="M20" s="204"/>
    </row>
    <row r="21" spans="1:35" ht="13" customHeight="1" x14ac:dyDescent="0.25">
      <c r="A21" s="160" t="s">
        <v>97</v>
      </c>
      <c r="B21" s="105"/>
      <c r="C21" s="205">
        <v>545.80428163313684</v>
      </c>
      <c r="D21" s="100">
        <v>64.11</v>
      </c>
      <c r="E21" s="205">
        <v>521.71</v>
      </c>
      <c r="F21" s="100">
        <v>66.819999999999993</v>
      </c>
      <c r="G21" s="100">
        <v>4.6183285030259702</v>
      </c>
      <c r="H21" s="100"/>
      <c r="I21" s="205">
        <v>1017.0740559683986</v>
      </c>
      <c r="J21" s="100">
        <v>61.56</v>
      </c>
      <c r="K21" s="205">
        <v>997.96</v>
      </c>
      <c r="L21" s="100">
        <v>63.39</v>
      </c>
      <c r="M21" s="100">
        <v>1.9153128350233084</v>
      </c>
    </row>
    <row r="22" spans="1:35" ht="13" customHeight="1" x14ac:dyDescent="0.25">
      <c r="A22" s="206" t="s">
        <v>98</v>
      </c>
      <c r="B22" s="207"/>
      <c r="C22" s="208">
        <v>106.07039833758679</v>
      </c>
      <c r="D22" s="98">
        <v>12.46</v>
      </c>
      <c r="E22" s="208">
        <v>85.59</v>
      </c>
      <c r="F22" s="98">
        <v>10.96</v>
      </c>
      <c r="G22" s="98">
        <v>23.928494377365105</v>
      </c>
      <c r="H22" s="100"/>
      <c r="I22" s="208">
        <v>226.67875089994149</v>
      </c>
      <c r="J22" s="98">
        <v>13.72</v>
      </c>
      <c r="K22" s="208">
        <v>196.78</v>
      </c>
      <c r="L22" s="98">
        <v>12.5</v>
      </c>
      <c r="M22" s="98">
        <v>15.193998831152289</v>
      </c>
    </row>
    <row r="23" spans="1:35" ht="13" customHeight="1" x14ac:dyDescent="0.25">
      <c r="A23" s="209" t="s">
        <v>90</v>
      </c>
      <c r="B23" s="207"/>
      <c r="C23" s="205">
        <v>199.54087332899999</v>
      </c>
      <c r="D23" s="100">
        <v>23.44</v>
      </c>
      <c r="E23" s="205">
        <v>173.5</v>
      </c>
      <c r="F23" s="100">
        <v>22.22</v>
      </c>
      <c r="G23" s="100">
        <v>15.009148892795388</v>
      </c>
      <c r="H23" s="100"/>
      <c r="I23" s="205">
        <v>408.288021173</v>
      </c>
      <c r="J23" s="100">
        <v>24.71</v>
      </c>
      <c r="K23" s="205">
        <v>379.59999999999997</v>
      </c>
      <c r="L23" s="100">
        <v>24.11</v>
      </c>
      <c r="M23" s="100">
        <v>7.5574344502107538</v>
      </c>
    </row>
    <row r="24" spans="1:35" ht="13" customHeight="1" thickBot="1" x14ac:dyDescent="0.3">
      <c r="A24" s="406" t="s">
        <v>7</v>
      </c>
      <c r="B24" s="210"/>
      <c r="C24" s="299">
        <v>851.41555329972357</v>
      </c>
      <c r="D24" s="133">
        <v>100.00999999999999</v>
      </c>
      <c r="E24" s="299">
        <v>780.80000000000007</v>
      </c>
      <c r="F24" s="133">
        <v>100</v>
      </c>
      <c r="G24" s="133">
        <v>9.1440001664604971</v>
      </c>
      <c r="H24" s="100"/>
      <c r="I24" s="299">
        <v>1652.0408280413401</v>
      </c>
      <c r="J24" s="133">
        <v>99.990000000000009</v>
      </c>
      <c r="K24" s="299">
        <v>1574.34</v>
      </c>
      <c r="L24" s="133">
        <v>100</v>
      </c>
      <c r="M24" s="133">
        <v>4.9354540976752181</v>
      </c>
    </row>
    <row r="25" spans="1:35" x14ac:dyDescent="0.25">
      <c r="A25" s="105"/>
      <c r="B25" s="211"/>
      <c r="C25" s="205"/>
      <c r="D25" s="212"/>
      <c r="E25" s="205"/>
      <c r="F25" s="212"/>
      <c r="G25" s="100"/>
      <c r="H25" s="100"/>
      <c r="I25" s="213"/>
      <c r="J25" s="214"/>
      <c r="K25" s="213"/>
      <c r="L25" s="214"/>
      <c r="M25" s="85"/>
    </row>
    <row r="26" spans="1:35" ht="11.15" customHeight="1" x14ac:dyDescent="0.25">
      <c r="A26" s="491"/>
      <c r="B26" s="491"/>
      <c r="C26" s="491"/>
      <c r="D26" s="491"/>
      <c r="E26" s="491"/>
      <c r="F26" s="491"/>
      <c r="G26" s="491"/>
      <c r="H26" s="491"/>
      <c r="I26" s="491"/>
      <c r="J26" s="491"/>
      <c r="K26" s="491"/>
      <c r="L26" s="491"/>
      <c r="M26" s="491"/>
    </row>
  </sheetData>
  <mergeCells count="6">
    <mergeCell ref="A26:M26"/>
    <mergeCell ref="A1:M1"/>
    <mergeCell ref="A2:M2"/>
    <mergeCell ref="A3:M3"/>
    <mergeCell ref="C5:G5"/>
    <mergeCell ref="I5:M5"/>
  </mergeCells>
  <pageMargins left="0.19685039370078741" right="0.31496062992125984" top="0.78740157480314965" bottom="0.23622047244094491" header="0" footer="0"/>
  <pageSetup scale="82"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5122" r:id="rId5">
          <objectPr defaultSize="0" autoPict="0" r:id="rId6">
            <anchor moveWithCells="1" sizeWithCells="1">
              <from>
                <xdr:col>4</xdr:col>
                <xdr:colOff>0</xdr:colOff>
                <xdr:row>25</xdr:row>
                <xdr:rowOff>0</xdr:rowOff>
              </from>
              <to>
                <xdr:col>4</xdr:col>
                <xdr:colOff>0</xdr:colOff>
                <xdr:row>25</xdr:row>
                <xdr:rowOff>50800</xdr:rowOff>
              </to>
            </anchor>
          </objectPr>
        </oleObject>
      </mc:Choice>
      <mc:Fallback>
        <oleObject progId="Word.Picture.8" shapeId="5122" r:id="rId5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46"/>
  <sheetViews>
    <sheetView showGridLines="0" zoomScale="120" zoomScaleNormal="120" zoomScaleSheetLayoutView="150" workbookViewId="0">
      <selection sqref="A1:J1"/>
    </sheetView>
  </sheetViews>
  <sheetFormatPr defaultColWidth="9.81640625" defaultRowHeight="10.5" x14ac:dyDescent="0.25"/>
  <cols>
    <col min="1" max="1" width="25.7265625" style="258" customWidth="1"/>
    <col min="2" max="2" width="1.7265625" style="224" customWidth="1"/>
    <col min="3" max="4" width="11.1796875" style="227" customWidth="1"/>
    <col min="5" max="5" width="1.7265625" style="257" customWidth="1"/>
    <col min="6" max="7" width="11.1796875" style="227" customWidth="1"/>
    <col min="8" max="8" width="1.7265625" style="257" customWidth="1"/>
    <col min="9" max="10" width="11.1796875" style="227" customWidth="1"/>
    <col min="11" max="11" width="11.26953125" style="224" customWidth="1"/>
    <col min="12" max="12" width="13.7265625" style="219" customWidth="1"/>
    <col min="13" max="13" width="17.453125" style="224" customWidth="1"/>
    <col min="14" max="14" width="18" style="224" customWidth="1"/>
    <col min="15" max="15" width="13.1796875" style="224" customWidth="1"/>
    <col min="16" max="17" width="11.26953125" style="224" customWidth="1"/>
    <col min="18" max="18" width="19" style="224" customWidth="1"/>
    <col min="19" max="19" width="13.54296875" style="219" customWidth="1"/>
    <col min="20" max="16384" width="9.81640625" style="219"/>
  </cols>
  <sheetData>
    <row r="1" spans="1:21" ht="11.15" customHeight="1" x14ac:dyDescent="0.25">
      <c r="A1" s="503" t="s">
        <v>0</v>
      </c>
      <c r="B1" s="503"/>
      <c r="C1" s="503"/>
      <c r="D1" s="503"/>
      <c r="E1" s="503"/>
      <c r="F1" s="503"/>
      <c r="G1" s="503"/>
      <c r="H1" s="503"/>
      <c r="I1" s="503"/>
      <c r="J1" s="503"/>
      <c r="K1" s="216"/>
      <c r="L1" s="217"/>
      <c r="M1" s="217"/>
      <c r="N1" s="217"/>
      <c r="O1" s="217"/>
      <c r="P1" s="217"/>
      <c r="Q1" s="218"/>
      <c r="R1" s="219"/>
      <c r="S1" s="220"/>
      <c r="T1" s="220"/>
      <c r="U1" s="220"/>
    </row>
    <row r="2" spans="1:21" ht="11.15" customHeight="1" x14ac:dyDescent="0.25">
      <c r="A2" s="504" t="s">
        <v>85</v>
      </c>
      <c r="B2" s="504"/>
      <c r="C2" s="504"/>
      <c r="D2" s="504"/>
      <c r="E2" s="504"/>
      <c r="F2" s="504"/>
      <c r="G2" s="504"/>
      <c r="H2" s="504"/>
      <c r="I2" s="504"/>
      <c r="J2" s="504"/>
      <c r="K2" s="219"/>
      <c r="L2" s="221"/>
      <c r="M2" s="221"/>
      <c r="N2" s="221"/>
      <c r="O2" s="221"/>
      <c r="P2" s="221"/>
      <c r="Q2" s="216"/>
      <c r="R2" s="217"/>
      <c r="S2" s="222"/>
      <c r="T2" s="222"/>
      <c r="U2" s="222"/>
    </row>
    <row r="3" spans="1:21" ht="11.15" customHeight="1" x14ac:dyDescent="0.25">
      <c r="A3" s="223"/>
      <c r="B3" s="223"/>
      <c r="C3" s="223"/>
      <c r="D3" s="223"/>
      <c r="E3" s="223"/>
      <c r="F3" s="223"/>
      <c r="G3" s="223"/>
      <c r="H3" s="223"/>
      <c r="I3" s="223"/>
      <c r="J3" s="223"/>
    </row>
    <row r="4" spans="1:21" ht="15" customHeight="1" x14ac:dyDescent="0.25">
      <c r="A4" s="225"/>
      <c r="B4" s="225"/>
      <c r="C4" s="505" t="s">
        <v>86</v>
      </c>
      <c r="D4" s="505"/>
      <c r="E4" s="223"/>
      <c r="F4" s="505" t="s">
        <v>87</v>
      </c>
      <c r="G4" s="505"/>
      <c r="H4" s="505"/>
      <c r="I4" s="505"/>
      <c r="J4" s="505"/>
    </row>
    <row r="5" spans="1:21" ht="15" customHeight="1" x14ac:dyDescent="0.25">
      <c r="A5" s="223"/>
      <c r="B5" s="226"/>
      <c r="C5" s="420" t="s">
        <v>138</v>
      </c>
      <c r="D5" s="420" t="s">
        <v>151</v>
      </c>
      <c r="E5" s="228"/>
      <c r="F5" s="506" t="s">
        <v>152</v>
      </c>
      <c r="G5" s="507"/>
      <c r="H5" s="228"/>
      <c r="I5" s="507" t="s">
        <v>134</v>
      </c>
      <c r="J5" s="507"/>
    </row>
    <row r="6" spans="1:21" s="231" customFormat="1" ht="15" customHeight="1" x14ac:dyDescent="0.25">
      <c r="A6" s="229"/>
      <c r="B6" s="230"/>
      <c r="E6" s="232"/>
      <c r="F6" s="233" t="s">
        <v>92</v>
      </c>
      <c r="G6" s="233" t="s">
        <v>93</v>
      </c>
      <c r="H6" s="234"/>
      <c r="I6" s="233" t="s">
        <v>92</v>
      </c>
      <c r="J6" s="233" t="s">
        <v>93</v>
      </c>
      <c r="K6" s="229"/>
      <c r="M6" s="229"/>
      <c r="N6" s="229"/>
      <c r="O6" s="229"/>
      <c r="P6" s="229"/>
      <c r="Q6" s="229"/>
      <c r="R6" s="229"/>
    </row>
    <row r="7" spans="1:21" ht="13" customHeight="1" x14ac:dyDescent="0.25">
      <c r="A7" s="235" t="s">
        <v>89</v>
      </c>
      <c r="B7" s="236"/>
      <c r="C7" s="237">
        <v>1.1746586705162931E-2</v>
      </c>
      <c r="D7" s="237">
        <v>6.0200000000000031E-2</v>
      </c>
      <c r="E7" s="238"/>
      <c r="F7" s="150">
        <v>19.802700000000002</v>
      </c>
      <c r="G7" s="239">
        <v>1</v>
      </c>
      <c r="H7" s="240"/>
      <c r="I7" s="150">
        <v>19.948699999999999</v>
      </c>
      <c r="J7" s="239">
        <v>1</v>
      </c>
      <c r="K7" s="415"/>
    </row>
    <row r="8" spans="1:21" ht="13" customHeight="1" x14ac:dyDescent="0.25">
      <c r="A8" s="241" t="s">
        <v>8</v>
      </c>
      <c r="B8" s="236"/>
      <c r="C8" s="242">
        <v>1.2889937882045288E-2</v>
      </c>
      <c r="D8" s="242">
        <v>2.8915332946632955E-2</v>
      </c>
      <c r="E8" s="238"/>
      <c r="F8" s="243">
        <v>3756.67</v>
      </c>
      <c r="G8" s="244">
        <v>5.2713440360745026E-3</v>
      </c>
      <c r="H8" s="240"/>
      <c r="I8" s="243">
        <v>3432.5</v>
      </c>
      <c r="J8" s="244">
        <v>5.8117115804806989E-3</v>
      </c>
      <c r="K8" s="415"/>
    </row>
    <row r="9" spans="1:21" ht="13" customHeight="1" x14ac:dyDescent="0.25">
      <c r="A9" s="245" t="s">
        <v>90</v>
      </c>
      <c r="B9" s="236"/>
      <c r="C9" s="237">
        <v>1.3871567545598928E-2</v>
      </c>
      <c r="D9" s="237">
        <v>8.2818697458028723E-2</v>
      </c>
      <c r="E9" s="238"/>
      <c r="F9" s="150">
        <v>5.0022000000000002</v>
      </c>
      <c r="G9" s="239">
        <v>3.9587981288233181</v>
      </c>
      <c r="H9" s="240"/>
      <c r="I9" s="150">
        <v>5.1966999999999999</v>
      </c>
      <c r="J9" s="239">
        <v>3.8387245752111916</v>
      </c>
      <c r="K9" s="415"/>
    </row>
    <row r="10" spans="1:21" ht="13" customHeight="1" x14ac:dyDescent="0.25">
      <c r="A10" s="247" t="s">
        <v>9</v>
      </c>
      <c r="B10" s="246"/>
      <c r="C10" s="242">
        <v>6.6784366585743271E-2</v>
      </c>
      <c r="D10" s="242">
        <v>0.47126799193969826</v>
      </c>
      <c r="E10" s="238"/>
      <c r="F10" s="243">
        <v>95.72</v>
      </c>
      <c r="G10" s="244">
        <v>0.20688152946092772</v>
      </c>
      <c r="H10" s="240"/>
      <c r="I10" s="243">
        <v>84.15</v>
      </c>
      <c r="J10" s="244">
        <v>0.2370612002376708</v>
      </c>
      <c r="K10" s="415"/>
    </row>
    <row r="11" spans="1:21" ht="13" customHeight="1" x14ac:dyDescent="0.25">
      <c r="A11" s="245" t="s">
        <v>10</v>
      </c>
      <c r="B11" s="246"/>
      <c r="C11" s="237">
        <v>5.6388164088965187E-3</v>
      </c>
      <c r="D11" s="237">
        <v>3.2897671294392694E-2</v>
      </c>
      <c r="E11" s="238"/>
      <c r="F11" s="150">
        <v>735.28</v>
      </c>
      <c r="G11" s="239">
        <v>2.6932189098030686E-2</v>
      </c>
      <c r="H11" s="240"/>
      <c r="I11" s="150">
        <v>711.24</v>
      </c>
      <c r="J11" s="239">
        <v>2.8047775715651535E-2</v>
      </c>
      <c r="K11" s="415"/>
    </row>
    <row r="12" spans="1:21" ht="13" customHeight="1" thickBot="1" x14ac:dyDescent="0.3">
      <c r="A12" s="463" t="s">
        <v>91</v>
      </c>
      <c r="B12" s="248"/>
      <c r="C12" s="435">
        <v>1.5945433220341254E-3</v>
      </c>
      <c r="D12" s="435">
        <v>2.3479404265005277E-2</v>
      </c>
      <c r="E12" s="249"/>
      <c r="F12" s="436">
        <v>0.83946739241021473</v>
      </c>
      <c r="G12" s="437">
        <v>23.589600000000001</v>
      </c>
      <c r="H12" s="250"/>
      <c r="I12" s="436">
        <v>0.81352538405386332</v>
      </c>
      <c r="J12" s="437">
        <v>24.5213</v>
      </c>
      <c r="K12" s="415"/>
    </row>
    <row r="13" spans="1:21" ht="11.15" customHeight="1" x14ac:dyDescent="0.25">
      <c r="A13" s="251"/>
      <c r="B13" s="251"/>
      <c r="C13" s="252"/>
      <c r="D13" s="252"/>
      <c r="E13" s="253"/>
      <c r="F13" s="254"/>
      <c r="G13" s="255"/>
      <c r="H13" s="256"/>
      <c r="I13" s="254"/>
      <c r="J13" s="255"/>
    </row>
    <row r="14" spans="1:21" ht="11.15" customHeight="1" x14ac:dyDescent="0.25">
      <c r="A14" s="502" t="s">
        <v>88</v>
      </c>
      <c r="B14" s="502"/>
      <c r="C14" s="502"/>
      <c r="D14" s="502"/>
      <c r="E14" s="502"/>
      <c r="F14" s="502"/>
      <c r="G14" s="502"/>
      <c r="H14" s="502"/>
      <c r="I14" s="502"/>
      <c r="J14" s="502"/>
    </row>
    <row r="15" spans="1:21" ht="11.15" customHeight="1" x14ac:dyDescent="0.25">
      <c r="A15" s="82"/>
      <c r="B15" s="180"/>
    </row>
    <row r="16" spans="1:21" ht="11.15" customHeight="1" x14ac:dyDescent="0.25"/>
    <row r="17" spans="1:17" ht="11.15" customHeight="1" x14ac:dyDescent="0.25"/>
    <row r="18" spans="1:17" ht="11.15" customHeight="1" x14ac:dyDescent="0.25"/>
    <row r="19" spans="1:17" ht="11.15" customHeight="1" x14ac:dyDescent="0.25"/>
    <row r="20" spans="1:17" ht="11.15" customHeight="1" x14ac:dyDescent="0.25"/>
    <row r="21" spans="1:17" ht="11.15" customHeight="1" x14ac:dyDescent="0.25"/>
    <row r="22" spans="1:17" ht="11.15" customHeight="1" x14ac:dyDescent="0.25"/>
    <row r="23" spans="1:17" ht="11.15" customHeight="1" x14ac:dyDescent="0.25"/>
    <row r="24" spans="1:17" x14ac:dyDescent="0.25">
      <c r="A24" s="259"/>
      <c r="B24" s="260"/>
      <c r="C24" s="261"/>
    </row>
    <row r="27" spans="1:17" x14ac:dyDescent="0.25">
      <c r="A27" s="259"/>
      <c r="B27" s="260"/>
      <c r="C27" s="261"/>
    </row>
    <row r="28" spans="1:17" x14ac:dyDescent="0.25">
      <c r="A28" s="259"/>
      <c r="B28" s="260"/>
      <c r="C28" s="261"/>
    </row>
    <row r="29" spans="1:17" x14ac:dyDescent="0.25">
      <c r="A29" s="259"/>
      <c r="B29" s="260"/>
      <c r="C29" s="261"/>
    </row>
    <row r="30" spans="1:17" x14ac:dyDescent="0.25">
      <c r="A30" s="259"/>
      <c r="B30" s="260"/>
      <c r="C30" s="261"/>
    </row>
    <row r="31" spans="1:17" x14ac:dyDescent="0.25">
      <c r="F31" s="262"/>
      <c r="M31" s="263"/>
      <c r="O31" s="264"/>
      <c r="P31" s="264"/>
      <c r="Q31" s="264"/>
    </row>
    <row r="32" spans="1:17" x14ac:dyDescent="0.25">
      <c r="K32" s="219"/>
      <c r="M32" s="263"/>
      <c r="O32" s="264"/>
      <c r="P32" s="264"/>
      <c r="Q32" s="264"/>
    </row>
    <row r="33" spans="1:18" x14ac:dyDescent="0.25">
      <c r="K33" s="219"/>
      <c r="M33" s="218"/>
      <c r="R33" s="264"/>
    </row>
    <row r="35" spans="1:18" x14ac:dyDescent="0.25">
      <c r="F35" s="262"/>
    </row>
    <row r="36" spans="1:18" x14ac:dyDescent="0.25">
      <c r="M36" s="219"/>
      <c r="N36" s="219"/>
      <c r="O36" s="219"/>
      <c r="P36" s="219"/>
      <c r="Q36" s="219"/>
    </row>
    <row r="37" spans="1:18" x14ac:dyDescent="0.25">
      <c r="M37" s="219"/>
      <c r="N37" s="219"/>
      <c r="O37" s="219"/>
      <c r="P37" s="219"/>
      <c r="Q37" s="219"/>
      <c r="R37" s="219"/>
    </row>
    <row r="38" spans="1:18" x14ac:dyDescent="0.25">
      <c r="M38" s="219"/>
      <c r="N38" s="219"/>
      <c r="O38" s="219"/>
      <c r="P38" s="219"/>
      <c r="Q38" s="219"/>
      <c r="R38" s="219"/>
    </row>
    <row r="39" spans="1:18" x14ac:dyDescent="0.25">
      <c r="M39" s="251"/>
      <c r="N39" s="251"/>
      <c r="O39" s="251"/>
      <c r="P39" s="251"/>
      <c r="Q39" s="251"/>
      <c r="R39" s="219"/>
    </row>
    <row r="40" spans="1:18" x14ac:dyDescent="0.25">
      <c r="M40" s="251"/>
      <c r="N40" s="251"/>
      <c r="O40" s="251"/>
      <c r="P40" s="251"/>
      <c r="Q40" s="251"/>
      <c r="R40" s="251"/>
    </row>
    <row r="41" spans="1:18" x14ac:dyDescent="0.25">
      <c r="M41" s="265"/>
      <c r="N41" s="251"/>
      <c r="O41" s="251"/>
      <c r="P41" s="251"/>
      <c r="Q41" s="251"/>
      <c r="R41" s="251"/>
    </row>
    <row r="42" spans="1:18" x14ac:dyDescent="0.25">
      <c r="M42" s="251"/>
      <c r="N42" s="251"/>
      <c r="O42" s="251"/>
      <c r="P42" s="251"/>
      <c r="Q42" s="251"/>
      <c r="R42" s="251"/>
    </row>
    <row r="43" spans="1:18" x14ac:dyDescent="0.25">
      <c r="M43" s="219"/>
      <c r="N43" s="219"/>
      <c r="O43" s="219"/>
      <c r="P43" s="219"/>
      <c r="Q43" s="219"/>
      <c r="R43" s="251"/>
    </row>
    <row r="44" spans="1:18" x14ac:dyDescent="0.25">
      <c r="A44" s="259"/>
      <c r="B44" s="260"/>
      <c r="C44" s="261"/>
      <c r="M44" s="219"/>
      <c r="N44" s="219"/>
      <c r="O44" s="219"/>
      <c r="P44" s="219"/>
      <c r="Q44" s="219"/>
      <c r="R44" s="219"/>
    </row>
    <row r="45" spans="1:18" x14ac:dyDescent="0.25">
      <c r="A45" s="259"/>
      <c r="B45" s="260"/>
      <c r="C45" s="261"/>
      <c r="M45" s="251"/>
      <c r="N45" s="251"/>
      <c r="O45" s="251"/>
      <c r="P45" s="251"/>
      <c r="Q45" s="251"/>
      <c r="R45" s="219"/>
    </row>
    <row r="46" spans="1:18" x14ac:dyDescent="0.25">
      <c r="A46" s="259"/>
      <c r="B46" s="260"/>
      <c r="C46" s="261"/>
      <c r="R46" s="251"/>
    </row>
  </sheetData>
  <mergeCells count="7">
    <mergeCell ref="A14:J14"/>
    <mergeCell ref="A1:J1"/>
    <mergeCell ref="A2:J2"/>
    <mergeCell ref="C4:D4"/>
    <mergeCell ref="F4:J4"/>
    <mergeCell ref="F5:G5"/>
    <mergeCell ref="I5:J5"/>
  </mergeCells>
  <pageMargins left="0.19685039370078741" right="0.31496062992125984" top="0.78740157480314965" bottom="0.23622047244094491" header="0" footer="0"/>
  <pageSetup orientation="portrait" r:id="rId1"/>
  <headerFooter alignWithMargins="0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Consolidated Balance</vt:lpstr>
      <vt:lpstr>Consolidated Results</vt:lpstr>
      <vt:lpstr>FEMSA Comercio - Proximity Div.</vt:lpstr>
      <vt:lpstr>FEMSA Comercio - Health Div.</vt:lpstr>
      <vt:lpstr>FEMSA Comercio - Fuel Div.</vt:lpstr>
      <vt:lpstr>FEMSA Comercio - Fuel Div. YTD</vt:lpstr>
      <vt:lpstr>Logistics &amp; Distribution</vt:lpstr>
      <vt:lpstr>Coca-Cola FEMSA</vt:lpstr>
      <vt:lpstr>Other Info</vt:lpstr>
      <vt:lpstr>'Coca-Cola FEMSA'!Print_Area</vt:lpstr>
      <vt:lpstr>'Consolidated Balance'!Print_Area</vt:lpstr>
      <vt:lpstr>'Consolidated Results'!Print_Area</vt:lpstr>
      <vt:lpstr>'FEMSA Comercio - Fuel Div.'!Print_Area</vt:lpstr>
      <vt:lpstr>'FEMSA Comercio - Fuel Div. YTD'!Print_Area</vt:lpstr>
      <vt:lpstr>'FEMSA Comercio - Health Div.'!Print_Area</vt:lpstr>
      <vt:lpstr>'FEMSA Comercio - Proximity Div.'!Print_Area</vt:lpstr>
      <vt:lpstr>'Logistics &amp; Distribution'!Print_Area</vt:lpstr>
      <vt:lpstr>'Other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Valenzuela Montes Ivonne</dc:creator>
  <cp:lastModifiedBy>Manero Martínez Jose Enrique</cp:lastModifiedBy>
  <cp:lastPrinted>2019-02-25T22:28:48Z</cp:lastPrinted>
  <dcterms:created xsi:type="dcterms:W3CDTF">2018-07-21T01:46:58Z</dcterms:created>
  <dcterms:modified xsi:type="dcterms:W3CDTF">2021-07-27T22:11:43Z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