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drawings/drawing4.xml" ContentType="application/vnd.openxmlformats-officedocument.drawing+xml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drawings/drawing5.xml" ContentType="application/vnd.openxmlformats-officedocument.drawing+xml"/>
  <Override PartName="/xl/drawings/drawing6.xml" ContentType="application/vnd.openxmlformats-officedocument.drawing+xml"/>
  <Override PartName="/xl/embeddings/oleObject5.bin" ContentType="application/vnd.openxmlformats-officedocument.oleObject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hpfem01.csc.fmx\RI\Trimestres FEMSA\2017\Julio\Documentos Finales\"/>
    </mc:Choice>
  </mc:AlternateContent>
  <bookViews>
    <workbookView xWindow="0" yWindow="0" windowWidth="19200" windowHeight="6950" tabRatio="807"/>
  </bookViews>
  <sheets>
    <sheet name="Consolidated Results" sheetId="1" r:id="rId1"/>
    <sheet name="Consolidated Balance" sheetId="4" r:id="rId2"/>
    <sheet name="FEMSA Comercio-Retail Division" sheetId="8" r:id="rId3"/>
    <sheet name="FEMSA Comercio-Health Division" sheetId="20" r:id="rId4"/>
    <sheet name="FEMSA Comercio-Fuel Division" sheetId="19" r:id="rId5"/>
    <sheet name="Coca-Cola FEMSA" sheetId="7" r:id="rId6"/>
    <sheet name="Other Info." sheetId="12" r:id="rId7"/>
  </sheets>
  <externalReferences>
    <externalReference r:id="rId8"/>
    <externalReference r:id="rId9"/>
  </externalReferences>
  <definedNames>
    <definedName name="\A" localSheetId="6">[1]Virtuales!#REF!</definedName>
    <definedName name="\B" localSheetId="6">[1]Virtuales!#REF!</definedName>
    <definedName name="\C" localSheetId="6">[1]Virtuales!#REF!</definedName>
    <definedName name="\D" localSheetId="6">[1]Virtuales!#REF!</definedName>
    <definedName name="\E" localSheetId="6">[1]Virtuales!#REF!</definedName>
    <definedName name="\F" localSheetId="6">[1]Virtuales!#REF!</definedName>
    <definedName name="\G" localSheetId="6">[1]Virtuales!#REF!</definedName>
    <definedName name="\H" localSheetId="6">[1]Virtuales!#REF!</definedName>
    <definedName name="\I" localSheetId="6">[1]Virtuales!#REF!</definedName>
    <definedName name="\J" localSheetId="6">[1]Virtuales!#REF!</definedName>
    <definedName name="\K" localSheetId="6">[1]Virtuales!#REF!</definedName>
    <definedName name="\L" localSheetId="6">[1]Virtuales!#REF!</definedName>
    <definedName name="\M" localSheetId="6">[1]Virtuales!#REF!</definedName>
    <definedName name="\N" localSheetId="6">[1]Virtuales!#REF!</definedName>
    <definedName name="\O" localSheetId="6">[1]Virtuales!#REF!</definedName>
    <definedName name="\Z" localSheetId="6">[1]Virtuales!#REF!</definedName>
    <definedName name="ACTCV" localSheetId="6">[1]Virtuales!#REF!</definedName>
    <definedName name="ACTINVER" localSheetId="6">[1]Virtuales!#REF!</definedName>
    <definedName name="capbalance" localSheetId="6">[1]Virtuales!#REF!</definedName>
    <definedName name="CAPTURA" localSheetId="6">[1]Virtuales!#REF!</definedName>
    <definedName name="CAPTURA1" localSheetId="6">[1]Virtuales!#REF!</definedName>
    <definedName name="DESGLOSE" localSheetId="6">[1]Virtuales!#REF!</definedName>
    <definedName name="DESGLOSE_DE_PRINCIPALES_CONCEPTOS_DEL_ESTADO_DE_CAMBIOS" localSheetId="6">[1]Virtuales!#REF!</definedName>
    <definedName name="desglose1" localSheetId="6">[1]Virtuales!#REF!</definedName>
    <definedName name="desglose2" localSheetId="6">[1]Virtuales!#REF!</definedName>
    <definedName name="ebitdaprom" localSheetId="4">#REF!,#REF!,#REF!,#REF!,#REF!,#REF!</definedName>
    <definedName name="ebitdaprom" localSheetId="3">#REF!,#REF!,#REF!,#REF!,#REF!,#REF!</definedName>
    <definedName name="ebitdaprom">#REF!,#REF!,#REF!,#REF!,#REF!,#REF!</definedName>
    <definedName name="EDOCAM" localSheetId="6">[1]Virtuales!#REF!</definedName>
    <definedName name="edocamb1" localSheetId="6">[1]Virtuales!#REF!</definedName>
    <definedName name="edocamb2" localSheetId="6">[1]Virtuales!#REF!</definedName>
    <definedName name="EDOCAMBOLSA" localSheetId="6">[1]Virtuales!#REF!</definedName>
    <definedName name="edovar" localSheetId="6">[1]Virtuales!#REF!</definedName>
    <definedName name="EDVAR" localSheetId="6">[1]Virtuales!#REF!</definedName>
    <definedName name="EDVAR1" localSheetId="6">[1]Virtuales!#REF!</definedName>
    <definedName name="edvar2" localSheetId="6">[1]Virtuales!#REF!</definedName>
    <definedName name="FACTOR" localSheetId="6">[1]Virtuales!#REF!</definedName>
    <definedName name="FACTOR_88" localSheetId="6">[1]Virtuales!#REF!</definedName>
    <definedName name="FORNATO" localSheetId="6">[1]Virtuales!#REF!</definedName>
    <definedName name="INDICES" localSheetId="6">[1]Virtuales!#REF!</definedName>
    <definedName name="INVENT89" localSheetId="6">[1]Virtuales!#REF!</definedName>
    <definedName name="kofpc" localSheetId="6">'[2]KOF MÉXICO'!$A$49:$AB$92,'[2]KOF MÉXICO'!$AE$55:$AE$102,'[2]KOF MÉXICO'!$AL$49:$BC$88</definedName>
    <definedName name="_xlnm.Print_Area" localSheetId="5">'Coca-Cola FEMSA'!$A$1:$O$35</definedName>
    <definedName name="_xlnm.Print_Area" localSheetId="1">'Consolidated Balance'!$A$1:$H$52</definedName>
    <definedName name="_xlnm.Print_Area" localSheetId="0">'Consolidated Results'!$A$1:$O$52</definedName>
    <definedName name="_xlnm.Print_Area" localSheetId="4">'FEMSA Comercio-Fuel Division'!$A$1:$M$34</definedName>
    <definedName name="_xlnm.Print_Area" localSheetId="3">'FEMSA Comercio-Health Division'!$A$1:$M$33</definedName>
    <definedName name="_xlnm.Print_Area" localSheetId="2">'FEMSA Comercio-Retail Division'!$A$1:$M$35</definedName>
    <definedName name="_xlnm.Print_Area" localSheetId="6">'Other Info.'!$A$1:$K$17</definedName>
    <definedName name="prueba" localSheetId="6">[1]Virtuales!#REF!</definedName>
    <definedName name="RESLTADOS" localSheetId="6">[1]Virtuales!#REF!</definedName>
    <definedName name="RETACT" localSheetId="6">[1]Virtuales!#REF!</definedName>
    <definedName name="RETAMAF" localSheetId="6">[1]Virtuales!#REF!</definedName>
    <definedName name="RETAMCD" localSheetId="6">[1]Virtuales!#REF!</definedName>
    <definedName name="RETAMINVT" localSheetId="6">[1]Virtuales!#REF!</definedName>
  </definedNames>
  <calcPr calcId="171027" iterate="1"/>
</workbook>
</file>

<file path=xl/calcChain.xml><?xml version="1.0" encoding="utf-8"?>
<calcChain xmlns="http://schemas.openxmlformats.org/spreadsheetml/2006/main">
  <c r="C6" i="19" l="1"/>
  <c r="M6" i="19"/>
  <c r="L6" i="19"/>
  <c r="J6" i="19"/>
  <c r="M6" i="20"/>
  <c r="L6" i="20"/>
  <c r="J6" i="20"/>
  <c r="G6" i="19"/>
  <c r="F6" i="19"/>
  <c r="D6" i="19"/>
  <c r="G6" i="20"/>
  <c r="F6" i="20"/>
  <c r="D6" i="20"/>
  <c r="M21" i="20"/>
  <c r="C6" i="8"/>
  <c r="I6" i="8" s="1"/>
  <c r="E6" i="19"/>
  <c r="C5" i="8"/>
  <c r="I5" i="8"/>
  <c r="I5" i="20" s="1"/>
  <c r="E6" i="12"/>
  <c r="E6" i="8" l="1"/>
  <c r="K6" i="8" s="1"/>
  <c r="C6" i="20"/>
  <c r="C5" i="20"/>
  <c r="C5" i="19"/>
  <c r="E6" i="20" l="1"/>
  <c r="E18" i="19"/>
  <c r="C18" i="19" l="1"/>
  <c r="G18" i="19" s="1"/>
</calcChain>
</file>

<file path=xl/sharedStrings.xml><?xml version="1.0" encoding="utf-8"?>
<sst xmlns="http://schemas.openxmlformats.org/spreadsheetml/2006/main" count="253" uniqueCount="150">
  <si>
    <t>FEMSA</t>
  </si>
  <si>
    <t>Coca-Cola FEMSA</t>
  </si>
  <si>
    <t xml:space="preserve">Total </t>
  </si>
  <si>
    <t>Colombia</t>
  </si>
  <si>
    <t>Venezuela</t>
  </si>
  <si>
    <t>Argentina</t>
  </si>
  <si>
    <t>Total revenues</t>
  </si>
  <si>
    <t>Cost of sales</t>
  </si>
  <si>
    <t>Gross profit</t>
  </si>
  <si>
    <t>Income tax</t>
  </si>
  <si>
    <t xml:space="preserve">Net consolidated income </t>
  </si>
  <si>
    <t>Net majority income</t>
  </si>
  <si>
    <t>Net minority income</t>
  </si>
  <si>
    <t>% of rev.</t>
  </si>
  <si>
    <t>Depreciation</t>
  </si>
  <si>
    <t>CAPEX</t>
  </si>
  <si>
    <t>Administrative expenses</t>
  </si>
  <si>
    <t>Selling expenses</t>
  </si>
  <si>
    <t>Results of Operations</t>
  </si>
  <si>
    <t>Millions of Pesos</t>
  </si>
  <si>
    <t>Consolidated Income Statement</t>
  </si>
  <si>
    <t>Cash and cash equivalents</t>
  </si>
  <si>
    <t>Accounts receivable</t>
  </si>
  <si>
    <t>Inventories</t>
  </si>
  <si>
    <t>Other current assets</t>
  </si>
  <si>
    <t>Total current assets</t>
  </si>
  <si>
    <t>Investments in shares</t>
  </si>
  <si>
    <t>Property, plant and equipment, net</t>
  </si>
  <si>
    <t>Other assets</t>
  </si>
  <si>
    <t>TOTAL ASSETS</t>
  </si>
  <si>
    <t>LIABILITIES &amp; STOCKHOLDERS´ EQUITY</t>
  </si>
  <si>
    <t>Bank loans</t>
  </si>
  <si>
    <t xml:space="preserve">Interest payable      </t>
  </si>
  <si>
    <t>Operating liabilities</t>
  </si>
  <si>
    <t>Total current liabilities</t>
  </si>
  <si>
    <t>Labor liabilities</t>
  </si>
  <si>
    <t>Other liabilities</t>
  </si>
  <si>
    <t>Total liabilities</t>
  </si>
  <si>
    <t>Total stockholders’ equity</t>
  </si>
  <si>
    <t>Consolidated Balance Sheet</t>
  </si>
  <si>
    <t>ASSETS</t>
  </si>
  <si>
    <t>Income from operations</t>
  </si>
  <si>
    <t>Average Rate</t>
  </si>
  <si>
    <t>Denominated in:</t>
  </si>
  <si>
    <t>Total debt</t>
  </si>
  <si>
    <t>% of Total Debt</t>
  </si>
  <si>
    <t>Sales volumes</t>
  </si>
  <si>
    <t>(Millions of unit cases)</t>
  </si>
  <si>
    <t>Mexico and Central America</t>
  </si>
  <si>
    <t>South America</t>
  </si>
  <si>
    <t>Information of OXXO Stores</t>
  </si>
  <si>
    <t>Total stores</t>
  </si>
  <si>
    <t xml:space="preserve">   Sales (thousands of pesos)</t>
  </si>
  <si>
    <t xml:space="preserve">   Ticket (pesos)</t>
  </si>
  <si>
    <t>Macroeconomic Information</t>
  </si>
  <si>
    <t>Inflation</t>
  </si>
  <si>
    <t>Per USD</t>
  </si>
  <si>
    <t>Mexico</t>
  </si>
  <si>
    <t>Brazil</t>
  </si>
  <si>
    <t>Euro Zone</t>
  </si>
  <si>
    <t xml:space="preserve">% of Total </t>
  </si>
  <si>
    <t>Amortization &amp; other non-cash charges</t>
  </si>
  <si>
    <t xml:space="preserve">   Total debt = short-term bank loans + current maturities of long-term debt + long-term bank loans. </t>
  </si>
  <si>
    <t>Current maturities of long-term debt</t>
  </si>
  <si>
    <t>Operative Cash Flow &amp; CAPEX</t>
  </si>
  <si>
    <t>Financial Ratios</t>
  </si>
  <si>
    <t>% Var.</t>
  </si>
  <si>
    <t>Operative Cash Flow (EBITDA)</t>
  </si>
  <si>
    <t>Net new convenience stores:</t>
  </si>
  <si>
    <t>TOTAL LIABILITIES AND STOCKHOLDERS’ EQUITY</t>
  </si>
  <si>
    <t>Other non-operating expenses (income)</t>
  </si>
  <si>
    <t>Income before income tax and participation in associates results</t>
  </si>
  <si>
    <t>Other operating expenses (income), net</t>
  </si>
  <si>
    <t>Operative cash flow</t>
  </si>
  <si>
    <t>End-of-period Exchange Rates</t>
  </si>
  <si>
    <t>Chile</t>
  </si>
  <si>
    <t>Total service stations</t>
  </si>
  <si>
    <t>Net new service stations</t>
  </si>
  <si>
    <t>Var. p.p.</t>
  </si>
  <si>
    <t>Year-to-date</t>
  </si>
  <si>
    <t>Last-twelve-months</t>
  </si>
  <si>
    <t xml:space="preserve">vs. Last quarter </t>
  </si>
  <si>
    <t>Philippines</t>
  </si>
  <si>
    <r>
      <t xml:space="preserve">Other operating expenses (income), net </t>
    </r>
    <r>
      <rPr>
        <vertAlign val="superscript"/>
        <sz val="8"/>
        <rFont val="Calibri"/>
        <family val="2"/>
        <scheme val="minor"/>
      </rPr>
      <t>(1)</t>
    </r>
  </si>
  <si>
    <r>
      <t>Income from operations</t>
    </r>
    <r>
      <rPr>
        <vertAlign val="superscript"/>
        <sz val="8"/>
        <color indexed="8"/>
        <rFont val="Calibri"/>
        <family val="2"/>
        <scheme val="minor"/>
      </rPr>
      <t>(2)</t>
    </r>
  </si>
  <si>
    <r>
      <t>Participation in associates results</t>
    </r>
    <r>
      <rPr>
        <vertAlign val="superscript"/>
        <sz val="8"/>
        <color indexed="8"/>
        <rFont val="Calibri"/>
        <family val="2"/>
        <scheme val="minor"/>
      </rPr>
      <t>(3)</t>
    </r>
  </si>
  <si>
    <r>
      <t>Liquidity</t>
    </r>
    <r>
      <rPr>
        <vertAlign val="superscript"/>
        <sz val="8"/>
        <color indexed="8"/>
        <rFont val="Calibri"/>
        <family val="2"/>
        <scheme val="minor"/>
      </rPr>
      <t>(4)</t>
    </r>
  </si>
  <si>
    <r>
      <t>Interest coverage</t>
    </r>
    <r>
      <rPr>
        <vertAlign val="superscript"/>
        <sz val="8"/>
        <color indexed="8"/>
        <rFont val="Calibri"/>
        <family val="2"/>
        <scheme val="minor"/>
      </rPr>
      <t>(5)</t>
    </r>
  </si>
  <si>
    <r>
      <t>Leverage</t>
    </r>
    <r>
      <rPr>
        <vertAlign val="superscript"/>
        <sz val="8"/>
        <color indexed="8"/>
        <rFont val="Calibri"/>
        <family val="2"/>
        <scheme val="minor"/>
      </rPr>
      <t>(6)</t>
    </r>
  </si>
  <si>
    <r>
      <t>Capitalization</t>
    </r>
    <r>
      <rPr>
        <vertAlign val="superscript"/>
        <sz val="8"/>
        <color indexed="8"/>
        <rFont val="Calibri"/>
        <family val="2"/>
        <scheme val="minor"/>
      </rPr>
      <t>(7)</t>
    </r>
  </si>
  <si>
    <r>
      <t xml:space="preserve">% Org </t>
    </r>
    <r>
      <rPr>
        <b/>
        <vertAlign val="superscript"/>
        <sz val="8"/>
        <color rgb="FF850026"/>
        <rFont val="Calibri"/>
        <family val="2"/>
        <scheme val="minor"/>
      </rPr>
      <t>(A)</t>
    </r>
  </si>
  <si>
    <t>Interest expense</t>
  </si>
  <si>
    <r>
      <rPr>
        <vertAlign val="superscript"/>
        <sz val="7"/>
        <color indexed="8"/>
        <rFont val="Calibri"/>
        <family val="2"/>
        <scheme val="minor"/>
      </rPr>
      <t>(1)</t>
    </r>
    <r>
      <rPr>
        <sz val="7"/>
        <color indexed="8"/>
        <rFont val="Calibri"/>
        <family val="2"/>
        <scheme val="minor"/>
      </rPr>
      <t xml:space="preserve"> Other operating expenses (income), net = other operating expenses (income) +(-) equity method from operated associates.</t>
    </r>
  </si>
  <si>
    <r>
      <rPr>
        <vertAlign val="superscript"/>
        <sz val="7"/>
        <color indexed="8"/>
        <rFont val="Calibri"/>
        <family val="2"/>
        <scheme val="minor"/>
      </rPr>
      <t>(2)</t>
    </r>
    <r>
      <rPr>
        <sz val="7"/>
        <color indexed="8"/>
        <rFont val="Calibri"/>
        <family val="2"/>
        <scheme val="minor"/>
      </rPr>
      <t xml:space="preserve"> Income from operations = gross profit - administrative and selling expenses  - other operating expenses (income), net.</t>
    </r>
  </si>
  <si>
    <r>
      <t>(3)</t>
    </r>
    <r>
      <rPr>
        <sz val="7"/>
        <color indexed="8"/>
        <rFont val="Calibri"/>
        <family val="2"/>
        <scheme val="minor"/>
      </rPr>
      <t xml:space="preserve"> Mainly represents the equity method participation in Heineken´s results, net.</t>
    </r>
  </si>
  <si>
    <r>
      <t>(4)</t>
    </r>
    <r>
      <rPr>
        <sz val="7"/>
        <color indexed="8"/>
        <rFont val="Calibri"/>
        <family val="2"/>
        <scheme val="minor"/>
      </rPr>
      <t xml:space="preserve"> Total current assets / total current liabilities.</t>
    </r>
  </si>
  <si>
    <r>
      <t>(5)</t>
    </r>
    <r>
      <rPr>
        <sz val="7"/>
        <color indexed="8"/>
        <rFont val="Calibri"/>
        <family val="2"/>
        <scheme val="minor"/>
      </rPr>
      <t xml:space="preserve"> Income from operations + depreciation + amortization &amp; other / interest expense, net.</t>
    </r>
  </si>
  <si>
    <r>
      <t>(6)</t>
    </r>
    <r>
      <rPr>
        <sz val="7"/>
        <color indexed="8"/>
        <rFont val="Calibri"/>
        <family val="2"/>
        <scheme val="minor"/>
      </rPr>
      <t xml:space="preserve">  Total liabilities / total stockholders' equity.</t>
    </r>
  </si>
  <si>
    <r>
      <t>(7)</t>
    </r>
    <r>
      <rPr>
        <sz val="7"/>
        <color indexed="8"/>
        <rFont val="Calibri"/>
        <family val="2"/>
        <scheme val="minor"/>
      </rPr>
      <t xml:space="preserve"> Total debt / long-term debt + stockholders' equity.</t>
    </r>
  </si>
  <si>
    <r>
      <t xml:space="preserve">Intangible assets </t>
    </r>
    <r>
      <rPr>
        <vertAlign val="superscript"/>
        <sz val="8"/>
        <color indexed="8"/>
        <rFont val="Calibri"/>
        <family val="2"/>
        <scheme val="minor"/>
      </rPr>
      <t>(1)</t>
    </r>
  </si>
  <si>
    <r>
      <t xml:space="preserve">Long-term debt </t>
    </r>
    <r>
      <rPr>
        <vertAlign val="superscript"/>
        <sz val="8"/>
        <color indexed="8"/>
        <rFont val="Calibri"/>
        <family val="2"/>
        <scheme val="minor"/>
      </rPr>
      <t>(2)</t>
    </r>
  </si>
  <si>
    <r>
      <t>Fixed rate</t>
    </r>
    <r>
      <rPr>
        <vertAlign val="superscript"/>
        <sz val="8"/>
        <rFont val="Calibri"/>
        <family val="2"/>
        <scheme val="minor"/>
      </rPr>
      <t>(2)</t>
    </r>
  </si>
  <si>
    <r>
      <t>Variable rate</t>
    </r>
    <r>
      <rPr>
        <vertAlign val="superscript"/>
        <sz val="8"/>
        <rFont val="Calibri"/>
        <family val="2"/>
        <scheme val="minor"/>
      </rPr>
      <t>(2)</t>
    </r>
  </si>
  <si>
    <r>
      <t>(1)</t>
    </r>
    <r>
      <rPr>
        <sz val="7"/>
        <color indexed="8"/>
        <rFont val="Calibri"/>
        <family val="2"/>
        <scheme val="minor"/>
      </rPr>
      <t xml:space="preserve"> Includes mainly the intangible assets generated by acquisitions.</t>
    </r>
  </si>
  <si>
    <r>
      <t>(2)</t>
    </r>
    <r>
      <rPr>
        <sz val="7"/>
        <color indexed="8"/>
        <rFont val="Calibri"/>
        <family val="2"/>
        <scheme val="minor"/>
      </rPr>
      <t xml:space="preserve"> Includes the effect of derivative financial instruments on long-term debt.</t>
    </r>
  </si>
  <si>
    <r>
      <t xml:space="preserve">DEBT MIX </t>
    </r>
    <r>
      <rPr>
        <b/>
        <vertAlign val="superscript"/>
        <sz val="8"/>
        <color theme="0"/>
        <rFont val="Calibri"/>
        <family val="2"/>
        <scheme val="minor"/>
      </rPr>
      <t>(2)</t>
    </r>
  </si>
  <si>
    <r>
      <t>% Org.</t>
    </r>
    <r>
      <rPr>
        <b/>
        <vertAlign val="superscript"/>
        <sz val="8"/>
        <color rgb="FF850026"/>
        <rFont val="Calibri"/>
        <family val="2"/>
        <scheme val="minor"/>
      </rPr>
      <t>(A)</t>
    </r>
  </si>
  <si>
    <r>
      <t xml:space="preserve">Same-store data: </t>
    </r>
    <r>
      <rPr>
        <vertAlign val="superscript"/>
        <sz val="8"/>
        <color indexed="8"/>
        <rFont val="Calibri"/>
        <family val="2"/>
        <scheme val="minor"/>
      </rPr>
      <t>(2)</t>
    </r>
  </si>
  <si>
    <t>Sales (thousands of pesos)</t>
  </si>
  <si>
    <t>Ticket (pesos)</t>
  </si>
  <si>
    <t>Traffic (thousands of transactions)</t>
  </si>
  <si>
    <t>Interest expense, net</t>
  </si>
  <si>
    <t>Foreign exchange loss (gain)</t>
  </si>
  <si>
    <t>Other financial expenses (income), net.</t>
  </si>
  <si>
    <t>Interest income</t>
  </si>
  <si>
    <t>Financing expenses, net</t>
  </si>
  <si>
    <t>Mexican pesos</t>
  </si>
  <si>
    <t>Brazilian reais</t>
  </si>
  <si>
    <t>Chilean pesos</t>
  </si>
  <si>
    <t>Volume (thousands of liters)</t>
  </si>
  <si>
    <t xml:space="preserve"> Average price per liter</t>
  </si>
  <si>
    <r>
      <t xml:space="preserve">Same-store data: </t>
    </r>
    <r>
      <rPr>
        <vertAlign val="superscript"/>
        <sz val="8"/>
        <color indexed="8"/>
        <rFont val="Calibri"/>
        <family val="2"/>
        <scheme val="minor"/>
      </rPr>
      <t>(1)</t>
    </r>
  </si>
  <si>
    <r>
      <rPr>
        <vertAlign val="superscript"/>
        <sz val="7"/>
        <rFont val="Calibri"/>
        <family val="2"/>
        <scheme val="minor"/>
      </rPr>
      <t>(1)</t>
    </r>
    <r>
      <rPr>
        <sz val="7"/>
        <rFont val="Calibri"/>
        <family val="2"/>
        <scheme val="minor"/>
      </rPr>
      <t xml:space="preserve"> Aquisitions are included.</t>
    </r>
  </si>
  <si>
    <r>
      <rPr>
        <vertAlign val="superscript"/>
        <sz val="7"/>
        <rFont val="Calibri"/>
        <family val="2"/>
        <scheme val="minor"/>
      </rPr>
      <t>(2)</t>
    </r>
    <r>
      <rPr>
        <sz val="7"/>
        <rFont val="Calibri"/>
        <family val="2"/>
        <scheme val="minor"/>
      </rPr>
      <t xml:space="preserve"> Monthly average information per store, considering same stores with more than twelve months of all the operations of FEMSA Comercio - Health Division.</t>
    </r>
  </si>
  <si>
    <r>
      <rPr>
        <vertAlign val="superscript"/>
        <sz val="7"/>
        <rFont val="Calibri"/>
        <family val="2"/>
        <scheme val="minor"/>
      </rPr>
      <t>(1)</t>
    </r>
    <r>
      <rPr>
        <sz val="7"/>
        <rFont val="Calibri"/>
        <family val="2"/>
        <scheme val="minor"/>
      </rPr>
      <t xml:space="preserve"> Monthly average information per station, considering same stations with more than twelve months of operations.</t>
    </r>
  </si>
  <si>
    <t xml:space="preserve">Volume (million of liters) total stations </t>
  </si>
  <si>
    <r>
      <t xml:space="preserve">Same-stations data: </t>
    </r>
    <r>
      <rPr>
        <vertAlign val="superscript"/>
        <sz val="8"/>
        <color indexed="8"/>
        <rFont val="Calibri"/>
        <family val="2"/>
        <scheme val="minor"/>
      </rPr>
      <t>(1)</t>
    </r>
  </si>
  <si>
    <r>
      <t xml:space="preserve">Net new stores </t>
    </r>
    <r>
      <rPr>
        <vertAlign val="superscript"/>
        <sz val="8"/>
        <rFont val="Calibri"/>
        <family val="2"/>
        <scheme val="minor"/>
      </rPr>
      <t>(1)</t>
    </r>
    <r>
      <rPr>
        <sz val="8"/>
        <rFont val="Calibri"/>
        <family val="2"/>
        <scheme val="minor"/>
      </rPr>
      <t>:</t>
    </r>
  </si>
  <si>
    <t>DEBT MATURITY PROFILE</t>
  </si>
  <si>
    <r>
      <t>(1)</t>
    </r>
    <r>
      <rPr>
        <sz val="7"/>
        <rFont val="Calibri"/>
        <family val="2"/>
        <scheme val="minor"/>
      </rPr>
      <t xml:space="preserve"> Monthly average information per store, considering same stores with more than twelve months of operations, income from services are included.</t>
    </r>
  </si>
  <si>
    <r>
      <rPr>
        <vertAlign val="superscript"/>
        <sz val="7"/>
        <color indexed="8"/>
        <rFont val="Calibri"/>
        <family val="2"/>
        <scheme val="minor"/>
      </rPr>
      <t>(1)</t>
    </r>
    <r>
      <rPr>
        <sz val="7"/>
        <color indexed="8"/>
        <rFont val="Calibri"/>
        <family val="2"/>
        <scheme val="minor"/>
      </rPr>
      <t xml:space="preserve"> LTM = Last twelve months.</t>
    </r>
  </si>
  <si>
    <r>
      <t>FEMSA Comercio - Retail Division</t>
    </r>
    <r>
      <rPr>
        <b/>
        <vertAlign val="superscript"/>
        <sz val="8"/>
        <color theme="0"/>
        <rFont val="Calibri"/>
        <family val="2"/>
        <scheme val="minor"/>
      </rPr>
      <t xml:space="preserve"> </t>
    </r>
  </si>
  <si>
    <r>
      <t>FEMSA Comercio - Health Division</t>
    </r>
    <r>
      <rPr>
        <b/>
        <vertAlign val="superscript"/>
        <sz val="8"/>
        <color indexed="8"/>
        <rFont val="Calibri"/>
        <family val="2"/>
        <scheme val="minor"/>
      </rPr>
      <t xml:space="preserve"> </t>
    </r>
  </si>
  <si>
    <r>
      <t>FEMSA Comercio - Fuel Division</t>
    </r>
    <r>
      <rPr>
        <b/>
        <vertAlign val="superscript"/>
        <sz val="8"/>
        <color theme="0"/>
        <rFont val="Calibri"/>
        <family val="2"/>
        <scheme val="minor"/>
      </rPr>
      <t xml:space="preserve"> </t>
    </r>
  </si>
  <si>
    <t>U.S. Dollars</t>
  </si>
  <si>
    <t>Euros</t>
  </si>
  <si>
    <t>Colombian pesos</t>
  </si>
  <si>
    <t>Argentine pesos</t>
  </si>
  <si>
    <t>Information of Stores</t>
  </si>
  <si>
    <t>Information of OXXO GAS Service Stations</t>
  </si>
  <si>
    <t>Per MXN</t>
  </si>
  <si>
    <t xml:space="preserve">            June 30, 2017</t>
  </si>
  <si>
    <t>For the second quarter of:</t>
  </si>
  <si>
    <t>For the six months of:</t>
  </si>
  <si>
    <t>2Q 2017</t>
  </si>
  <si>
    <r>
      <t>LTM</t>
    </r>
    <r>
      <rPr>
        <b/>
        <vertAlign val="superscript"/>
        <sz val="8"/>
        <color theme="1"/>
        <rFont val="Calibri"/>
        <family val="2"/>
        <scheme val="minor"/>
      </rPr>
      <t>(1)</t>
    </r>
    <r>
      <rPr>
        <b/>
        <sz val="8"/>
        <color theme="1"/>
        <rFont val="Calibri"/>
        <family val="2"/>
        <scheme val="minor"/>
      </rPr>
      <t xml:space="preserve">  Jun-17</t>
    </r>
  </si>
  <si>
    <t>2022+</t>
  </si>
  <si>
    <t>N.S.</t>
  </si>
  <si>
    <t>N/A</t>
  </si>
  <si>
    <r>
      <rPr>
        <vertAlign val="superscript"/>
        <sz val="7"/>
        <rFont val="Calibri"/>
        <family val="2"/>
        <scheme val="minor"/>
      </rPr>
      <t>(A)</t>
    </r>
    <r>
      <rPr>
        <sz val="7"/>
        <rFont val="Calibri"/>
        <family val="2"/>
        <scheme val="minor"/>
      </rPr>
      <t xml:space="preserve">  Organic basis (% Org.) Excludes the effects of significant mergers and acquisitions in the last twelve months.  Includes the results of Coca-Cola FEMSA Philippines Inc., as if consolidation had taken place in 2016.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</si>
</sst>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0.0%"/>
    <numFmt numFmtId="168" formatCode="_(* #,##0.0000_);_(* \(#,##0.0000\);_(* &quot;-&quot;??_);_(@_)"/>
    <numFmt numFmtId="169" formatCode="0.0"/>
    <numFmt numFmtId="170" formatCode="_(* ###0_);_(* \(###0\);_(* &quot;-&quot;??_);_(@_)"/>
    <numFmt numFmtId="171" formatCode="_-* #,##0_-;\-* #,##0_-;_-* &quot;-&quot;??_-;_-@_-"/>
    <numFmt numFmtId="172" formatCode="[$-409]mmm\-yy;@"/>
    <numFmt numFmtId="173" formatCode="#,##0.0_);\(#,##0.0\)"/>
    <numFmt numFmtId="174" formatCode="#,##0.0;\-#,##0.0"/>
  </numFmts>
  <fonts count="57" x14ac:knownFonts="1">
    <font>
      <sz val="10"/>
      <name val="Arial"/>
    </font>
    <font>
      <b/>
      <sz val="12"/>
      <name val="Arial Narrow"/>
      <family val="2"/>
    </font>
    <font>
      <sz val="12"/>
      <name val="Arial Narrow"/>
      <family val="2"/>
    </font>
    <font>
      <b/>
      <sz val="12"/>
      <color indexed="8"/>
      <name val="Arial Narrow"/>
      <family val="2"/>
    </font>
    <font>
      <sz val="10"/>
      <name val="Arial"/>
      <family val="2"/>
    </font>
    <font>
      <sz val="10"/>
      <name val="MS Sans Serif"/>
      <family val="2"/>
    </font>
    <font>
      <sz val="12"/>
      <color indexed="8"/>
      <name val="Arial Narrow"/>
      <family val="2"/>
    </font>
    <font>
      <sz val="12"/>
      <color indexed="9"/>
      <name val="Arial Narrow"/>
      <family val="2"/>
    </font>
    <font>
      <sz val="11"/>
      <name val="Arial Narrow"/>
      <family val="2"/>
    </font>
    <font>
      <sz val="12"/>
      <color indexed="10"/>
      <name val="Arial Narrow"/>
      <family val="2"/>
    </font>
    <font>
      <sz val="14"/>
      <color indexed="16"/>
      <name val="Arial"/>
      <family val="2"/>
    </font>
    <font>
      <vertAlign val="superscript"/>
      <sz val="11"/>
      <color indexed="8"/>
      <name val="Arial Narrow"/>
      <family val="2"/>
    </font>
    <font>
      <sz val="11"/>
      <color indexed="8"/>
      <name val="Arial Narrow"/>
      <family val="2"/>
    </font>
    <font>
      <sz val="11"/>
      <color indexed="10"/>
      <name val="Arial Narrow"/>
      <family val="2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color indexed="16"/>
      <name val="Calibri"/>
      <family val="2"/>
      <scheme val="minor"/>
    </font>
    <font>
      <b/>
      <sz val="8"/>
      <name val="Calibri"/>
      <family val="2"/>
      <scheme val="minor"/>
    </font>
    <font>
      <b/>
      <vertAlign val="superscript"/>
      <sz val="8"/>
      <color indexed="8"/>
      <name val="Calibri"/>
      <family val="2"/>
      <scheme val="minor"/>
    </font>
    <font>
      <b/>
      <i/>
      <sz val="8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vertAlign val="superscript"/>
      <sz val="8"/>
      <name val="Calibri"/>
      <family val="2"/>
      <scheme val="minor"/>
    </font>
    <font>
      <vertAlign val="superscript"/>
      <sz val="8"/>
      <color indexed="8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indexed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color rgb="FF393943"/>
      <name val="Calibri"/>
      <family val="2"/>
    </font>
    <font>
      <b/>
      <sz val="8"/>
      <color rgb="FF850026"/>
      <name val="Calibri"/>
      <family val="2"/>
      <scheme val="minor"/>
    </font>
    <font>
      <b/>
      <vertAlign val="superscript"/>
      <sz val="8"/>
      <color rgb="FF850026"/>
      <name val="Calibri"/>
      <family val="2"/>
      <scheme val="minor"/>
    </font>
    <font>
      <sz val="7"/>
      <name val="Calibri"/>
      <family val="2"/>
      <scheme val="minor"/>
    </font>
    <font>
      <vertAlign val="superscript"/>
      <sz val="7"/>
      <name val="Calibri"/>
      <family val="2"/>
      <scheme val="minor"/>
    </font>
    <font>
      <sz val="7"/>
      <color indexed="8"/>
      <name val="Calibri"/>
      <family val="2"/>
      <scheme val="minor"/>
    </font>
    <font>
      <vertAlign val="superscript"/>
      <sz val="7"/>
      <color indexed="8"/>
      <name val="Calibri"/>
      <family val="2"/>
      <scheme val="minor"/>
    </font>
    <font>
      <b/>
      <i/>
      <sz val="8"/>
      <color rgb="FF850026"/>
      <name val="Calibri"/>
      <family val="2"/>
      <scheme val="minor"/>
    </font>
    <font>
      <b/>
      <i/>
      <sz val="8"/>
      <name val="Calibri"/>
      <family val="2"/>
      <scheme val="minor"/>
    </font>
    <font>
      <sz val="8"/>
      <color rgb="FF850026"/>
      <name val="Calibri"/>
      <family val="2"/>
      <scheme val="minor"/>
    </font>
    <font>
      <sz val="8"/>
      <color indexed="16"/>
      <name val="Calibri"/>
      <family val="2"/>
      <scheme val="minor"/>
    </font>
    <font>
      <b/>
      <sz val="8"/>
      <color indexed="10"/>
      <name val="Calibri"/>
      <family val="2"/>
      <scheme val="minor"/>
    </font>
    <font>
      <b/>
      <sz val="8"/>
      <color indexed="9"/>
      <name val="Calibri"/>
      <family val="2"/>
      <scheme val="minor"/>
    </font>
    <font>
      <b/>
      <vertAlign val="superscript"/>
      <sz val="8"/>
      <color theme="0"/>
      <name val="Calibri"/>
      <family val="2"/>
      <scheme val="minor"/>
    </font>
    <font>
      <sz val="8"/>
      <color indexed="12"/>
      <name val="Calibri"/>
      <family val="2"/>
      <scheme val="minor"/>
    </font>
    <font>
      <b/>
      <sz val="8"/>
      <color rgb="FF393943"/>
      <name val="Calibri"/>
      <family val="2"/>
      <scheme val="minor"/>
    </font>
    <font>
      <i/>
      <sz val="8"/>
      <color indexed="8"/>
      <name val="Calibri"/>
      <family val="2"/>
      <scheme val="minor"/>
    </font>
    <font>
      <sz val="8"/>
      <name val="Arial"/>
      <family val="2"/>
    </font>
    <font>
      <b/>
      <sz val="8"/>
      <color indexed="8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sz val="8"/>
      <color indexed="12"/>
      <name val="Arial Narrow"/>
      <family val="2"/>
    </font>
    <font>
      <sz val="8"/>
      <color indexed="8"/>
      <name val="Arial Narrow"/>
      <family val="2"/>
    </font>
    <font>
      <i/>
      <sz val="8"/>
      <color indexed="12"/>
      <name val="Arial Narrow"/>
      <family val="2"/>
    </font>
    <font>
      <b/>
      <sz val="8"/>
      <color rgb="FF393943"/>
      <name val="Calibri"/>
      <family val="2"/>
    </font>
    <font>
      <b/>
      <sz val="8"/>
      <color theme="1"/>
      <name val="Calibri"/>
      <family val="2"/>
      <scheme val="minor"/>
    </font>
    <font>
      <b/>
      <vertAlign val="superscript"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93943"/>
        <bgColor indexed="64"/>
      </patternFill>
    </fill>
    <fill>
      <patternFill patternType="solid">
        <fgColor rgb="FF850026"/>
        <bgColor indexed="64"/>
      </patternFill>
    </fill>
    <fill>
      <patternFill patternType="solid">
        <fgColor rgb="FFE8E9EC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rgb="FF393943"/>
      </bottom>
      <diagonal/>
    </border>
    <border>
      <left/>
      <right/>
      <top/>
      <bottom style="thin">
        <color rgb="FF393943"/>
      </bottom>
      <diagonal/>
    </border>
    <border>
      <left/>
      <right/>
      <top style="thin">
        <color indexed="64"/>
      </top>
      <bottom style="thin">
        <color rgb="FF393943"/>
      </bottom>
      <diagonal/>
    </border>
    <border>
      <left/>
      <right/>
      <top style="thin">
        <color rgb="FF393943"/>
      </top>
      <bottom style="thin">
        <color rgb="FF393943"/>
      </bottom>
      <diagonal/>
    </border>
    <border>
      <left/>
      <right/>
      <top/>
      <bottom style="medium">
        <color rgb="FF850026"/>
      </bottom>
      <diagonal/>
    </border>
    <border>
      <left/>
      <right/>
      <top style="thin">
        <color rgb="FF393943"/>
      </top>
      <bottom style="medium">
        <color rgb="FF850026"/>
      </bottom>
      <diagonal/>
    </border>
  </borders>
  <cellStyleXfs count="9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/>
    <xf numFmtId="0" fontId="4" fillId="0" borderId="0"/>
    <xf numFmtId="40" fontId="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687">
    <xf numFmtId="0" fontId="0" fillId="0" borderId="0" xfId="0"/>
    <xf numFmtId="0" fontId="3" fillId="2" borderId="0" xfId="4" applyFont="1" applyFill="1" applyBorder="1" applyAlignment="1">
      <alignment horizontal="centerContinuous" vertical="center"/>
    </xf>
    <xf numFmtId="0" fontId="15" fillId="2" borderId="0" xfId="0" applyFont="1" applyFill="1" applyAlignment="1">
      <alignment wrapText="1" shrinkToFit="1"/>
    </xf>
    <xf numFmtId="0" fontId="17" fillId="2" borderId="0" xfId="0" applyFont="1" applyFill="1" applyBorder="1" applyAlignment="1">
      <alignment horizontal="centerContinuous" vertical="center" wrapText="1" shrinkToFit="1"/>
    </xf>
    <xf numFmtId="165" fontId="14" fillId="2" borderId="0" xfId="0" applyNumberFormat="1" applyFont="1" applyFill="1" applyBorder="1" applyAlignment="1">
      <alignment horizontal="centerContinuous" vertical="center" wrapText="1" shrinkToFit="1"/>
    </xf>
    <xf numFmtId="166" fontId="14" fillId="2" borderId="0" xfId="1" applyNumberFormat="1" applyFont="1" applyFill="1" applyBorder="1" applyAlignment="1">
      <alignment horizontal="centerContinuous" vertical="center" wrapText="1" shrinkToFit="1"/>
    </xf>
    <xf numFmtId="0" fontId="15" fillId="2" borderId="0" xfId="0" applyFont="1" applyFill="1" applyAlignment="1">
      <alignment vertical="center" wrapText="1" shrinkToFit="1"/>
    </xf>
    <xf numFmtId="0" fontId="17" fillId="2" borderId="0" xfId="0" applyFont="1" applyFill="1" applyAlignment="1">
      <alignment horizontal="right" vertical="center" wrapText="1" shrinkToFit="1"/>
    </xf>
    <xf numFmtId="0" fontId="17" fillId="2" borderId="0" xfId="0" applyFont="1" applyFill="1" applyBorder="1" applyAlignment="1">
      <alignment horizontal="right" vertical="center" wrapText="1" shrinkToFit="1"/>
    </xf>
    <xf numFmtId="165" fontId="23" fillId="3" borderId="0" xfId="1" applyNumberFormat="1" applyFont="1" applyFill="1" applyBorder="1" applyAlignment="1">
      <alignment horizontal="right" vertical="center" wrapText="1" shrinkToFit="1"/>
    </xf>
    <xf numFmtId="0" fontId="17" fillId="0" borderId="0" xfId="0" applyFont="1" applyFill="1" applyBorder="1" applyAlignment="1">
      <alignment horizontal="centerContinuous" vertical="center" wrapText="1" shrinkToFit="1"/>
    </xf>
    <xf numFmtId="0" fontId="17" fillId="2" borderId="0" xfId="0" applyFont="1" applyFill="1" applyAlignment="1">
      <alignment horizontal="centerContinuous" vertical="center" wrapText="1"/>
    </xf>
    <xf numFmtId="0" fontId="17" fillId="2" borderId="0" xfId="3" quotePrefix="1" applyFont="1" applyFill="1" applyBorder="1" applyAlignment="1">
      <alignment horizontal="left" vertical="center" wrapText="1"/>
    </xf>
    <xf numFmtId="0" fontId="17" fillId="2" borderId="0" xfId="3" quotePrefix="1" applyFont="1" applyFill="1" applyBorder="1" applyAlignment="1">
      <alignment horizontal="left" vertical="center" wrapText="1" shrinkToFit="1"/>
    </xf>
    <xf numFmtId="0" fontId="17" fillId="2" borderId="0" xfId="3" applyFont="1" applyFill="1" applyBorder="1" applyAlignment="1">
      <alignment horizontal="left" vertical="center" wrapText="1" shrinkToFit="1"/>
    </xf>
    <xf numFmtId="0" fontId="20" fillId="2" borderId="0" xfId="0" applyFont="1" applyFill="1" applyBorder="1" applyAlignment="1">
      <alignment vertical="center" wrapText="1"/>
    </xf>
    <xf numFmtId="0" fontId="20" fillId="2" borderId="0" xfId="0" applyFont="1" applyFill="1" applyBorder="1" applyAlignment="1">
      <alignment vertical="center" wrapText="1" shrinkToFit="1"/>
    </xf>
    <xf numFmtId="166" fontId="15" fillId="2" borderId="0" xfId="1" applyNumberFormat="1" applyFont="1" applyFill="1" applyBorder="1" applyAlignment="1">
      <alignment horizontal="right" vertical="center" wrapText="1" shrinkToFit="1"/>
    </xf>
    <xf numFmtId="166" fontId="15" fillId="0" borderId="0" xfId="1" applyNumberFormat="1" applyFont="1" applyFill="1" applyBorder="1" applyAlignment="1">
      <alignment horizontal="right" vertical="center" wrapText="1" shrinkToFit="1"/>
    </xf>
    <xf numFmtId="166" fontId="15" fillId="7" borderId="1" xfId="1" applyNumberFormat="1" applyFont="1" applyFill="1" applyBorder="1" applyAlignment="1">
      <alignment horizontal="right" vertical="center" wrapText="1" shrinkToFit="1"/>
    </xf>
    <xf numFmtId="166" fontId="15" fillId="7" borderId="0" xfId="1" applyNumberFormat="1" applyFont="1" applyFill="1" applyBorder="1" applyAlignment="1">
      <alignment horizontal="right" vertical="center" wrapText="1" shrinkToFit="1"/>
    </xf>
    <xf numFmtId="0" fontId="20" fillId="7" borderId="0" xfId="0" applyFont="1" applyFill="1" applyBorder="1" applyAlignment="1">
      <alignment horizontal="left" vertical="center" wrapText="1"/>
    </xf>
    <xf numFmtId="0" fontId="20" fillId="2" borderId="0" xfId="0" quotePrefix="1" applyFont="1" applyFill="1" applyBorder="1" applyAlignment="1">
      <alignment horizontal="left" vertical="center" wrapText="1" shrinkToFit="1"/>
    </xf>
    <xf numFmtId="0" fontId="20" fillId="2" borderId="0" xfId="0" applyFont="1" applyFill="1" applyBorder="1" applyAlignment="1">
      <alignment horizontal="left" vertical="center" wrapText="1"/>
    </xf>
    <xf numFmtId="0" fontId="20" fillId="7" borderId="0" xfId="0" applyFont="1" applyFill="1" applyBorder="1" applyAlignment="1">
      <alignment vertical="center" wrapText="1"/>
    </xf>
    <xf numFmtId="0" fontId="15" fillId="2" borderId="0" xfId="0" applyFont="1" applyFill="1" applyBorder="1" applyAlignment="1">
      <alignment vertical="center" wrapText="1" shrinkToFit="1"/>
    </xf>
    <xf numFmtId="0" fontId="20" fillId="3" borderId="0" xfId="0" applyFont="1" applyFill="1" applyBorder="1" applyAlignment="1">
      <alignment horizontal="left" vertical="center" wrapText="1" shrinkToFit="1"/>
    </xf>
    <xf numFmtId="0" fontId="20" fillId="2" borderId="0" xfId="0" applyFont="1" applyFill="1" applyBorder="1" applyAlignment="1">
      <alignment horizontal="left" vertical="center" wrapText="1" shrinkToFit="1"/>
    </xf>
    <xf numFmtId="164" fontId="15" fillId="2" borderId="0" xfId="1" quotePrefix="1" applyNumberFormat="1" applyFont="1" applyFill="1" applyBorder="1" applyAlignment="1">
      <alignment horizontal="right" vertical="center" wrapText="1" shrinkToFit="1"/>
    </xf>
    <xf numFmtId="165" fontId="15" fillId="7" borderId="0" xfId="1" quotePrefix="1" applyNumberFormat="1" applyFont="1" applyFill="1" applyBorder="1" applyAlignment="1">
      <alignment horizontal="right" vertical="center" wrapText="1" shrinkToFit="1"/>
    </xf>
    <xf numFmtId="166" fontId="17" fillId="7" borderId="0" xfId="1" applyNumberFormat="1" applyFont="1" applyFill="1" applyBorder="1" applyAlignment="1">
      <alignment horizontal="right" vertical="center" wrapText="1" shrinkToFit="1"/>
    </xf>
    <xf numFmtId="165" fontId="15" fillId="2" borderId="0" xfId="1" applyNumberFormat="1" applyFont="1" applyFill="1" applyBorder="1" applyAlignment="1">
      <alignment horizontal="right" vertical="center" wrapText="1" shrinkToFit="1"/>
    </xf>
    <xf numFmtId="0" fontId="20" fillId="3" borderId="0" xfId="0" applyFont="1" applyFill="1" applyBorder="1" applyAlignment="1">
      <alignment vertical="center" wrapText="1"/>
    </xf>
    <xf numFmtId="0" fontId="20" fillId="3" borderId="0" xfId="0" applyFont="1" applyFill="1" applyBorder="1" applyAlignment="1">
      <alignment vertical="center" wrapText="1" shrinkToFit="1"/>
    </xf>
    <xf numFmtId="167" fontId="24" fillId="7" borderId="0" xfId="2" quotePrefix="1" applyNumberFormat="1" applyFont="1" applyFill="1" applyBorder="1" applyAlignment="1">
      <alignment horizontal="right" vertical="center" wrapText="1" shrinkToFit="1"/>
    </xf>
    <xf numFmtId="167" fontId="25" fillId="2" borderId="0" xfId="2" applyNumberFormat="1" applyFont="1" applyFill="1" applyBorder="1" applyAlignment="1">
      <alignment horizontal="right" vertical="center" wrapText="1" shrinkToFit="1"/>
    </xf>
    <xf numFmtId="165" fontId="20" fillId="2" borderId="0" xfId="1" applyNumberFormat="1" applyFont="1" applyFill="1" applyBorder="1" applyAlignment="1">
      <alignment horizontal="right" vertical="center" wrapText="1" shrinkToFit="1"/>
    </xf>
    <xf numFmtId="166" fontId="14" fillId="2" borderId="0" xfId="1" applyNumberFormat="1" applyFont="1" applyFill="1" applyBorder="1" applyAlignment="1">
      <alignment horizontal="right" vertical="center" wrapText="1" shrinkToFit="1"/>
    </xf>
    <xf numFmtId="166" fontId="20" fillId="2" borderId="0" xfId="1" applyNumberFormat="1" applyFont="1" applyFill="1" applyBorder="1" applyAlignment="1">
      <alignment horizontal="right" vertical="center" wrapText="1" shrinkToFit="1"/>
    </xf>
    <xf numFmtId="0" fontId="17" fillId="2" borderId="0" xfId="3" applyFont="1" applyFill="1" applyBorder="1" applyAlignment="1">
      <alignment horizontal="left" vertical="center" wrapText="1"/>
    </xf>
    <xf numFmtId="0" fontId="30" fillId="2" borderId="0" xfId="0" applyFont="1" applyFill="1" applyBorder="1" applyAlignment="1">
      <alignment horizontal="right" vertical="center" wrapText="1" shrinkToFit="1"/>
    </xf>
    <xf numFmtId="0" fontId="30" fillId="0" borderId="0" xfId="0" applyFont="1" applyFill="1" applyBorder="1" applyAlignment="1">
      <alignment horizontal="right" vertical="center" wrapText="1" shrinkToFit="1"/>
    </xf>
    <xf numFmtId="0" fontId="20" fillId="7" borderId="3" xfId="0" applyFont="1" applyFill="1" applyBorder="1" applyAlignment="1">
      <alignment vertical="center" wrapText="1"/>
    </xf>
    <xf numFmtId="0" fontId="20" fillId="2" borderId="3" xfId="0" applyFont="1" applyFill="1" applyBorder="1" applyAlignment="1">
      <alignment vertical="center" wrapText="1"/>
    </xf>
    <xf numFmtId="166" fontId="15" fillId="2" borderId="3" xfId="1" applyNumberFormat="1" applyFont="1" applyFill="1" applyBorder="1" applyAlignment="1">
      <alignment horizontal="right" vertical="center" wrapText="1" shrinkToFit="1"/>
    </xf>
    <xf numFmtId="166" fontId="15" fillId="2" borderId="4" xfId="1" applyNumberFormat="1" applyFont="1" applyFill="1" applyBorder="1" applyAlignment="1">
      <alignment horizontal="right" vertical="center" wrapText="1" shrinkToFit="1"/>
    </xf>
    <xf numFmtId="166" fontId="15" fillId="0" borderId="3" xfId="1" applyNumberFormat="1" applyFont="1" applyFill="1" applyBorder="1" applyAlignment="1">
      <alignment horizontal="right" vertical="center" wrapText="1" shrinkToFit="1"/>
    </xf>
    <xf numFmtId="166" fontId="15" fillId="7" borderId="3" xfId="1" applyNumberFormat="1" applyFont="1" applyFill="1" applyBorder="1" applyAlignment="1">
      <alignment horizontal="right" vertical="center" wrapText="1" shrinkToFit="1"/>
    </xf>
    <xf numFmtId="0" fontId="20" fillId="3" borderId="5" xfId="0" applyFont="1" applyFill="1" applyBorder="1" applyAlignment="1">
      <alignment horizontal="left" vertical="center" wrapText="1"/>
    </xf>
    <xf numFmtId="166" fontId="15" fillId="2" borderId="5" xfId="1" applyNumberFormat="1" applyFont="1" applyFill="1" applyBorder="1" applyAlignment="1">
      <alignment horizontal="right" vertical="center" wrapText="1" shrinkToFit="1"/>
    </xf>
    <xf numFmtId="166" fontId="15" fillId="0" borderId="5" xfId="1" applyNumberFormat="1" applyFont="1" applyFill="1" applyBorder="1" applyAlignment="1">
      <alignment horizontal="right" vertical="center" wrapText="1" shrinkToFit="1"/>
    </xf>
    <xf numFmtId="0" fontId="20" fillId="7" borderId="5" xfId="0" applyFont="1" applyFill="1" applyBorder="1" applyAlignment="1">
      <alignment horizontal="left" vertical="center" wrapText="1"/>
    </xf>
    <xf numFmtId="166" fontId="15" fillId="7" borderId="5" xfId="1" applyNumberFormat="1" applyFont="1" applyFill="1" applyBorder="1" applyAlignment="1">
      <alignment horizontal="right" vertical="center" wrapText="1" shrinkToFit="1"/>
    </xf>
    <xf numFmtId="165" fontId="15" fillId="2" borderId="3" xfId="1" quotePrefix="1" applyNumberFormat="1" applyFont="1" applyFill="1" applyBorder="1" applyAlignment="1">
      <alignment horizontal="right" vertical="center" wrapText="1" shrinkToFit="1"/>
    </xf>
    <xf numFmtId="165" fontId="15" fillId="7" borderId="5" xfId="1" applyNumberFormat="1" applyFont="1" applyFill="1" applyBorder="1" applyAlignment="1">
      <alignment horizontal="right" vertical="center" wrapText="1" shrinkToFit="1"/>
    </xf>
    <xf numFmtId="165" fontId="15" fillId="2" borderId="3" xfId="1" applyNumberFormat="1" applyFont="1" applyFill="1" applyBorder="1" applyAlignment="1">
      <alignment horizontal="right" vertical="center" wrapText="1" shrinkToFit="1"/>
    </xf>
    <xf numFmtId="0" fontId="20" fillId="7" borderId="5" xfId="0" applyFont="1" applyFill="1" applyBorder="1" applyAlignment="1">
      <alignment vertical="center" wrapText="1"/>
    </xf>
    <xf numFmtId="0" fontId="20" fillId="7" borderId="6" xfId="0" applyFont="1" applyFill="1" applyBorder="1" applyAlignment="1">
      <alignment vertical="center" wrapText="1"/>
    </xf>
    <xf numFmtId="0" fontId="20" fillId="2" borderId="6" xfId="0" applyFont="1" applyFill="1" applyBorder="1" applyAlignment="1">
      <alignment vertical="center" wrapText="1" shrinkToFit="1"/>
    </xf>
    <xf numFmtId="165" fontId="15" fillId="7" borderId="6" xfId="1" applyNumberFormat="1" applyFont="1" applyFill="1" applyBorder="1" applyAlignment="1">
      <alignment horizontal="right" vertical="center" wrapText="1" shrinkToFit="1"/>
    </xf>
    <xf numFmtId="166" fontId="15" fillId="7" borderId="6" xfId="1" applyNumberFormat="1" applyFont="1" applyFill="1" applyBorder="1" applyAlignment="1">
      <alignment horizontal="right" vertical="center" wrapText="1" shrinkToFit="1"/>
    </xf>
    <xf numFmtId="0" fontId="26" fillId="0" borderId="0" xfId="0" applyFont="1" applyFill="1" applyBorder="1" applyAlignment="1">
      <alignment vertical="center" wrapText="1" shrinkToFit="1"/>
    </xf>
    <xf numFmtId="166" fontId="14" fillId="2" borderId="0" xfId="1" applyNumberFormat="1" applyFont="1" applyFill="1" applyBorder="1" applyAlignment="1">
      <alignment horizontal="centerContinuous" vertical="center"/>
    </xf>
    <xf numFmtId="0" fontId="15" fillId="2" borderId="0" xfId="0" applyFont="1" applyFill="1"/>
    <xf numFmtId="0" fontId="15" fillId="2" borderId="0" xfId="0" applyFont="1" applyFill="1" applyBorder="1"/>
    <xf numFmtId="0" fontId="17" fillId="2" borderId="0" xfId="4" applyFont="1" applyFill="1" applyBorder="1" applyAlignment="1">
      <alignment horizontal="center" vertical="center" wrapText="1"/>
    </xf>
    <xf numFmtId="0" fontId="15" fillId="2" borderId="0" xfId="4" applyFont="1" applyFill="1" applyAlignment="1">
      <alignment vertical="center" wrapText="1"/>
    </xf>
    <xf numFmtId="0" fontId="20" fillId="2" borderId="0" xfId="4" applyFont="1" applyFill="1" applyAlignment="1">
      <alignment vertical="center" wrapText="1"/>
    </xf>
    <xf numFmtId="0" fontId="20" fillId="2" borderId="0" xfId="0" applyFont="1" applyFill="1" applyAlignment="1">
      <alignment vertical="center" wrapText="1"/>
    </xf>
    <xf numFmtId="0" fontId="20" fillId="0" borderId="0" xfId="0" applyFont="1" applyFill="1" applyAlignment="1">
      <alignment vertical="center" wrapText="1"/>
    </xf>
    <xf numFmtId="0" fontId="21" fillId="2" borderId="0" xfId="4" applyFont="1" applyFill="1" applyAlignment="1">
      <alignment vertical="center" wrapText="1"/>
    </xf>
    <xf numFmtId="0" fontId="17" fillId="3" borderId="0" xfId="4" applyFont="1" applyFill="1" applyAlignment="1">
      <alignment vertical="center" wrapText="1"/>
    </xf>
    <xf numFmtId="0" fontId="15" fillId="2" borderId="0" xfId="0" applyFont="1" applyFill="1" applyAlignment="1">
      <alignment vertical="center" wrapText="1"/>
    </xf>
    <xf numFmtId="0" fontId="15" fillId="2" borderId="0" xfId="0" applyFont="1" applyFill="1" applyBorder="1" applyAlignment="1">
      <alignment vertical="center" wrapText="1"/>
    </xf>
    <xf numFmtId="0" fontId="37" fillId="2" borderId="0" xfId="0" applyFont="1" applyFill="1" applyAlignment="1">
      <alignment vertical="center" wrapText="1"/>
    </xf>
    <xf numFmtId="0" fontId="22" fillId="2" borderId="0" xfId="0" applyFont="1" applyFill="1" applyAlignment="1">
      <alignment vertical="center" wrapText="1"/>
    </xf>
    <xf numFmtId="0" fontId="1" fillId="2" borderId="0" xfId="4" applyFont="1" applyFill="1" applyBorder="1" applyAlignment="1">
      <alignment vertical="center"/>
    </xf>
    <xf numFmtId="0" fontId="2" fillId="2" borderId="0" xfId="4" applyFont="1" applyFill="1" applyAlignment="1">
      <alignment vertical="center"/>
    </xf>
    <xf numFmtId="0" fontId="3" fillId="2" borderId="0" xfId="4" applyFont="1" applyFill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2" fillId="2" borderId="0" xfId="4" applyFont="1" applyFill="1" applyAlignment="1">
      <alignment horizontal="centerContinuous" vertical="center"/>
    </xf>
    <xf numFmtId="0" fontId="2" fillId="2" borderId="0" xfId="0" applyFont="1" applyFill="1" applyBorder="1" applyAlignment="1">
      <alignment vertical="center"/>
    </xf>
    <xf numFmtId="0" fontId="15" fillId="2" borderId="0" xfId="4" applyFont="1" applyFill="1" applyAlignment="1">
      <alignment vertical="center" shrinkToFit="1"/>
    </xf>
    <xf numFmtId="0" fontId="15" fillId="2" borderId="0" xfId="4" applyFont="1" applyFill="1" applyAlignment="1">
      <alignment horizontal="left" vertical="center" shrinkToFit="1"/>
    </xf>
    <xf numFmtId="0" fontId="15" fillId="2" borderId="0" xfId="4" applyFont="1" applyFill="1" applyBorder="1" applyAlignment="1">
      <alignment vertical="center"/>
    </xf>
    <xf numFmtId="0" fontId="15" fillId="2" borderId="0" xfId="4" applyFont="1" applyFill="1" applyAlignment="1">
      <alignment vertical="center"/>
    </xf>
    <xf numFmtId="0" fontId="15" fillId="2" borderId="0" xfId="4" applyFont="1" applyFill="1" applyBorder="1" applyAlignment="1">
      <alignment vertical="center" shrinkToFit="1"/>
    </xf>
    <xf numFmtId="0" fontId="15" fillId="2" borderId="0" xfId="4" applyFont="1" applyFill="1" applyBorder="1" applyAlignment="1">
      <alignment horizontal="left" vertical="center" shrinkToFit="1"/>
    </xf>
    <xf numFmtId="0" fontId="3" fillId="2" borderId="0" xfId="4" applyFont="1" applyFill="1" applyBorder="1" applyAlignment="1">
      <alignment horizontal="center" vertical="center"/>
    </xf>
    <xf numFmtId="0" fontId="14" fillId="2" borderId="0" xfId="4" applyFont="1" applyFill="1" applyBorder="1" applyAlignment="1">
      <alignment horizontal="right" vertical="center"/>
    </xf>
    <xf numFmtId="165" fontId="2" fillId="2" borderId="0" xfId="4" applyNumberFormat="1" applyFont="1" applyFill="1" applyAlignment="1">
      <alignment vertical="center"/>
    </xf>
    <xf numFmtId="165" fontId="20" fillId="2" borderId="0" xfId="1" applyNumberFormat="1" applyFont="1" applyFill="1" applyBorder="1" applyAlignment="1">
      <alignment vertical="center"/>
    </xf>
    <xf numFmtId="165" fontId="15" fillId="2" borderId="0" xfId="4" applyNumberFormat="1" applyFont="1" applyFill="1" applyAlignment="1">
      <alignment vertical="center" wrapText="1"/>
    </xf>
    <xf numFmtId="165" fontId="2" fillId="2" borderId="0" xfId="4" applyNumberFormat="1" applyFont="1" applyFill="1" applyBorder="1" applyAlignment="1">
      <alignment horizontal="center" vertical="center"/>
    </xf>
    <xf numFmtId="9" fontId="2" fillId="2" borderId="0" xfId="2" applyNumberFormat="1" applyFont="1" applyFill="1" applyAlignment="1">
      <alignment vertical="center"/>
    </xf>
    <xf numFmtId="166" fontId="6" fillId="2" borderId="0" xfId="1" applyNumberFormat="1" applyFont="1" applyFill="1" applyAlignment="1">
      <alignment vertical="center"/>
    </xf>
    <xf numFmtId="166" fontId="6" fillId="2" borderId="0" xfId="1" applyNumberFormat="1" applyFont="1" applyFill="1" applyBorder="1" applyAlignment="1">
      <alignment vertical="center"/>
    </xf>
    <xf numFmtId="165" fontId="3" fillId="0" borderId="0" xfId="1" applyNumberFormat="1" applyFont="1" applyFill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3" fillId="2" borderId="0" xfId="1" applyNumberFormat="1" applyFont="1" applyFill="1" applyAlignment="1">
      <alignment vertical="center"/>
    </xf>
    <xf numFmtId="166" fontId="7" fillId="2" borderId="0" xfId="1" applyNumberFormat="1" applyFont="1" applyFill="1" applyBorder="1" applyAlignment="1">
      <alignment vertical="center"/>
    </xf>
    <xf numFmtId="0" fontId="7" fillId="2" borderId="0" xfId="4" applyFont="1" applyFill="1" applyAlignment="1">
      <alignment vertical="center"/>
    </xf>
    <xf numFmtId="165" fontId="2" fillId="2" borderId="0" xfId="2" applyNumberFormat="1" applyFont="1" applyFill="1" applyAlignment="1">
      <alignment vertical="center"/>
    </xf>
    <xf numFmtId="0" fontId="15" fillId="2" borderId="0" xfId="4" applyFont="1" applyFill="1" applyBorder="1" applyAlignment="1">
      <alignment vertical="center" wrapText="1"/>
    </xf>
    <xf numFmtId="0" fontId="2" fillId="2" borderId="0" xfId="4" applyFont="1" applyFill="1" applyBorder="1" applyAlignment="1">
      <alignment vertical="center"/>
    </xf>
    <xf numFmtId="167" fontId="20" fillId="2" borderId="0" xfId="2" applyNumberFormat="1" applyFont="1" applyFill="1" applyBorder="1" applyAlignment="1">
      <alignment vertical="center"/>
    </xf>
    <xf numFmtId="0" fontId="14" fillId="2" borderId="0" xfId="4" applyFont="1" applyFill="1" applyBorder="1" applyAlignment="1">
      <alignment vertical="center"/>
    </xf>
    <xf numFmtId="0" fontId="20" fillId="2" borderId="0" xfId="4" applyFont="1" applyFill="1" applyBorder="1" applyAlignment="1">
      <alignment vertical="center" shrinkToFit="1"/>
    </xf>
    <xf numFmtId="165" fontId="40" fillId="2" borderId="0" xfId="1" applyNumberFormat="1" applyFont="1" applyFill="1" applyBorder="1" applyAlignment="1">
      <alignment vertical="center" shrinkToFit="1"/>
    </xf>
    <xf numFmtId="166" fontId="40" fillId="2" borderId="0" xfId="1" applyNumberFormat="1" applyFont="1" applyFill="1" applyBorder="1" applyAlignment="1">
      <alignment horizontal="left" vertical="center" shrinkToFit="1"/>
    </xf>
    <xf numFmtId="165" fontId="41" fillId="2" borderId="0" xfId="1" applyNumberFormat="1" applyFont="1" applyFill="1" applyBorder="1" applyAlignment="1">
      <alignment vertical="center" shrinkToFit="1"/>
    </xf>
    <xf numFmtId="165" fontId="40" fillId="2" borderId="0" xfId="1" applyNumberFormat="1" applyFont="1" applyFill="1" applyBorder="1" applyAlignment="1">
      <alignment horizontal="left" vertical="center" shrinkToFit="1"/>
    </xf>
    <xf numFmtId="0" fontId="15" fillId="2" borderId="0" xfId="0" applyFont="1" applyFill="1" applyAlignment="1">
      <alignment vertical="center" shrinkToFit="1"/>
    </xf>
    <xf numFmtId="0" fontId="15" fillId="2" borderId="0" xfId="0" applyFont="1" applyFill="1" applyBorder="1" applyAlignment="1">
      <alignment horizontal="center" vertical="center" shrinkToFit="1"/>
    </xf>
    <xf numFmtId="0" fontId="17" fillId="2" borderId="0" xfId="0" applyFont="1" applyFill="1" applyBorder="1" applyAlignment="1">
      <alignment horizontal="center" vertical="center" wrapText="1"/>
    </xf>
    <xf numFmtId="0" fontId="17" fillId="2" borderId="0" xfId="0" quotePrefix="1" applyNumberFormat="1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9" fillId="2" borderId="0" xfId="0" applyFont="1" applyFill="1" applyBorder="1" applyAlignment="1">
      <alignment horizontal="center" vertical="center"/>
    </xf>
    <xf numFmtId="165" fontId="15" fillId="2" borderId="0" xfId="1" applyNumberFormat="1" applyFont="1" applyFill="1" applyBorder="1" applyAlignment="1">
      <alignment vertical="center"/>
    </xf>
    <xf numFmtId="167" fontId="15" fillId="2" borderId="0" xfId="2" applyNumberFormat="1" applyFont="1" applyFill="1" applyBorder="1" applyAlignment="1">
      <alignment vertical="center"/>
    </xf>
    <xf numFmtId="167" fontId="15" fillId="3" borderId="0" xfId="2" applyNumberFormat="1" applyFont="1" applyFill="1" applyBorder="1" applyAlignment="1">
      <alignment vertical="center" shrinkToFit="1"/>
    </xf>
    <xf numFmtId="165" fontId="17" fillId="2" borderId="0" xfId="1" applyNumberFormat="1" applyFont="1" applyFill="1" applyBorder="1" applyAlignment="1">
      <alignment vertical="center"/>
    </xf>
    <xf numFmtId="167" fontId="15" fillId="2" borderId="0" xfId="0" applyNumberFormat="1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9" fillId="2" borderId="0" xfId="4" applyFont="1" applyFill="1" applyAlignment="1">
      <alignment vertical="center"/>
    </xf>
    <xf numFmtId="0" fontId="15" fillId="2" borderId="0" xfId="0" applyFont="1" applyFill="1" applyAlignment="1">
      <alignment vertical="center"/>
    </xf>
    <xf numFmtId="9" fontId="2" fillId="2" borderId="0" xfId="2" applyFont="1" applyFill="1" applyAlignment="1">
      <alignment vertical="center"/>
    </xf>
    <xf numFmtId="0" fontId="22" fillId="2" borderId="0" xfId="0" applyFont="1" applyFill="1" applyAlignment="1">
      <alignment vertical="center" shrinkToFit="1"/>
    </xf>
    <xf numFmtId="0" fontId="40" fillId="2" borderId="0" xfId="0" applyFont="1" applyFill="1" applyAlignment="1">
      <alignment vertical="center" shrinkToFit="1"/>
    </xf>
    <xf numFmtId="0" fontId="40" fillId="2" borderId="0" xfId="0" applyFont="1" applyFill="1" applyAlignment="1">
      <alignment vertical="center" wrapText="1"/>
    </xf>
    <xf numFmtId="0" fontId="40" fillId="2" borderId="0" xfId="0" applyFont="1" applyFill="1" applyAlignment="1">
      <alignment vertical="center"/>
    </xf>
    <xf numFmtId="166" fontId="40" fillId="2" borderId="0" xfId="1" applyNumberFormat="1" applyFont="1" applyFill="1" applyBorder="1" applyAlignment="1">
      <alignment vertical="center"/>
    </xf>
    <xf numFmtId="0" fontId="17" fillId="2" borderId="0" xfId="1" applyNumberFormat="1" applyFont="1" applyFill="1" applyBorder="1" applyAlignment="1">
      <alignment horizontal="right" vertical="center"/>
    </xf>
    <xf numFmtId="9" fontId="15" fillId="2" borderId="0" xfId="2" applyNumberFormat="1" applyFont="1" applyFill="1" applyBorder="1" applyAlignment="1">
      <alignment vertical="center"/>
    </xf>
    <xf numFmtId="165" fontId="41" fillId="2" borderId="0" xfId="1" applyNumberFormat="1" applyFont="1" applyFill="1" applyBorder="1" applyAlignment="1">
      <alignment horizontal="left" vertical="center" shrinkToFit="1"/>
    </xf>
    <xf numFmtId="167" fontId="15" fillId="2" borderId="0" xfId="2" applyNumberFormat="1" applyFont="1" applyFill="1" applyAlignment="1">
      <alignment vertical="center" shrinkToFit="1"/>
    </xf>
    <xf numFmtId="165" fontId="15" fillId="2" borderId="0" xfId="4" applyNumberFormat="1" applyFont="1" applyFill="1" applyAlignment="1">
      <alignment horizontal="left" vertical="center" shrinkToFit="1"/>
    </xf>
    <xf numFmtId="171" fontId="15" fillId="2" borderId="0" xfId="4" applyNumberFormat="1" applyFont="1" applyFill="1" applyAlignment="1">
      <alignment vertical="center" shrinkToFit="1"/>
    </xf>
    <xf numFmtId="165" fontId="15" fillId="0" borderId="0" xfId="1" applyNumberFormat="1" applyFont="1" applyFill="1" applyAlignment="1">
      <alignment horizontal="left" vertical="center" shrinkToFit="1"/>
    </xf>
    <xf numFmtId="171" fontId="15" fillId="0" borderId="0" xfId="4" applyNumberFormat="1" applyFont="1" applyFill="1" applyAlignment="1">
      <alignment horizontal="left" vertical="center" shrinkToFit="1"/>
    </xf>
    <xf numFmtId="0" fontId="15" fillId="0" borderId="0" xfId="4" applyFont="1" applyFill="1" applyAlignment="1">
      <alignment horizontal="left" vertical="center" shrinkToFit="1"/>
    </xf>
    <xf numFmtId="165" fontId="15" fillId="0" borderId="0" xfId="1" applyNumberFormat="1" applyFont="1" applyFill="1" applyAlignment="1">
      <alignment vertical="center" shrinkToFit="1"/>
    </xf>
    <xf numFmtId="165" fontId="15" fillId="2" borderId="0" xfId="1" applyNumberFormat="1" applyFont="1" applyFill="1" applyAlignment="1">
      <alignment vertical="center" shrinkToFit="1"/>
    </xf>
    <xf numFmtId="0" fontId="16" fillId="2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26" fillId="6" borderId="0" xfId="0" applyFont="1" applyFill="1" applyBorder="1" applyAlignment="1">
      <alignment vertical="center" wrapText="1"/>
    </xf>
    <xf numFmtId="0" fontId="20" fillId="2" borderId="3" xfId="4" applyFont="1" applyFill="1" applyBorder="1" applyAlignment="1">
      <alignment vertical="center" wrapText="1"/>
    </xf>
    <xf numFmtId="0" fontId="15" fillId="2" borderId="3" xfId="4" applyFont="1" applyFill="1" applyBorder="1" applyAlignment="1">
      <alignment vertical="center" shrinkToFit="1"/>
    </xf>
    <xf numFmtId="0" fontId="15" fillId="2" borderId="3" xfId="4" applyFont="1" applyFill="1" applyBorder="1" applyAlignment="1">
      <alignment vertical="center" wrapText="1"/>
    </xf>
    <xf numFmtId="166" fontId="20" fillId="2" borderId="0" xfId="1" applyNumberFormat="1" applyFont="1" applyFill="1" applyBorder="1" applyAlignment="1">
      <alignment vertical="center" shrinkToFit="1"/>
    </xf>
    <xf numFmtId="0" fontId="30" fillId="2" borderId="0" xfId="0" applyFont="1" applyFill="1" applyBorder="1" applyAlignment="1">
      <alignment horizontal="right" vertical="center" shrinkToFit="1"/>
    </xf>
    <xf numFmtId="0" fontId="15" fillId="2" borderId="3" xfId="0" applyFont="1" applyFill="1" applyBorder="1" applyAlignment="1">
      <alignment vertical="center" wrapText="1"/>
    </xf>
    <xf numFmtId="0" fontId="20" fillId="2" borderId="7" xfId="4" applyFont="1" applyFill="1" applyBorder="1" applyAlignment="1">
      <alignment vertical="center" wrapText="1"/>
    </xf>
    <xf numFmtId="0" fontId="15" fillId="2" borderId="7" xfId="4" applyFont="1" applyFill="1" applyBorder="1" applyAlignment="1">
      <alignment vertical="center" shrinkToFit="1"/>
    </xf>
    <xf numFmtId="0" fontId="20" fillId="0" borderId="7" xfId="4" applyFont="1" applyFill="1" applyBorder="1" applyAlignment="1">
      <alignment vertical="center" wrapText="1"/>
    </xf>
    <xf numFmtId="0" fontId="15" fillId="2" borderId="3" xfId="0" applyFont="1" applyFill="1" applyBorder="1" applyAlignment="1">
      <alignment vertical="center" shrinkToFit="1"/>
    </xf>
    <xf numFmtId="0" fontId="15" fillId="2" borderId="7" xfId="0" applyFont="1" applyFill="1" applyBorder="1" applyAlignment="1">
      <alignment vertical="center" wrapText="1"/>
    </xf>
    <xf numFmtId="0" fontId="15" fillId="2" borderId="6" xfId="0" applyFont="1" applyFill="1" applyBorder="1" applyAlignment="1">
      <alignment vertical="center" wrapText="1"/>
    </xf>
    <xf numFmtId="0" fontId="37" fillId="0" borderId="6" xfId="0" applyFont="1" applyFill="1" applyBorder="1" applyAlignment="1">
      <alignment vertical="center" wrapText="1"/>
    </xf>
    <xf numFmtId="172" fontId="30" fillId="2" borderId="0" xfId="4" applyNumberFormat="1" applyFont="1" applyFill="1" applyBorder="1" applyAlignment="1">
      <alignment vertical="center" shrinkToFit="1"/>
    </xf>
    <xf numFmtId="165" fontId="17" fillId="2" borderId="0" xfId="4" applyNumberFormat="1" applyFont="1" applyFill="1" applyAlignment="1">
      <alignment horizontal="right" vertical="center" shrinkToFit="1"/>
    </xf>
    <xf numFmtId="165" fontId="15" fillId="2" borderId="0" xfId="4" applyNumberFormat="1" applyFont="1" applyFill="1" applyAlignment="1">
      <alignment horizontal="right" vertical="center" shrinkToFit="1"/>
    </xf>
    <xf numFmtId="165" fontId="20" fillId="3" borderId="0" xfId="0" applyNumberFormat="1" applyFont="1" applyFill="1" applyBorder="1" applyAlignment="1">
      <alignment horizontal="right" vertical="center" shrinkToFit="1"/>
    </xf>
    <xf numFmtId="165" fontId="14" fillId="2" borderId="0" xfId="4" applyNumberFormat="1" applyFont="1" applyFill="1" applyBorder="1" applyAlignment="1">
      <alignment horizontal="right" vertical="center" shrinkToFit="1"/>
    </xf>
    <xf numFmtId="169" fontId="15" fillId="2" borderId="0" xfId="2" applyNumberFormat="1" applyFont="1" applyFill="1" applyBorder="1" applyAlignment="1">
      <alignment horizontal="right" vertical="center" shrinkToFit="1"/>
    </xf>
    <xf numFmtId="167" fontId="15" fillId="2" borderId="0" xfId="2" applyNumberFormat="1" applyFont="1" applyFill="1" applyBorder="1" applyAlignment="1">
      <alignment horizontal="right" vertical="center" shrinkToFit="1"/>
    </xf>
    <xf numFmtId="0" fontId="36" fillId="2" borderId="0" xfId="0" applyFont="1" applyFill="1" applyBorder="1" applyAlignment="1">
      <alignment horizontal="right" vertical="center" shrinkToFit="1"/>
    </xf>
    <xf numFmtId="0" fontId="26" fillId="0" borderId="0" xfId="4" applyFont="1" applyFill="1" applyBorder="1" applyAlignment="1">
      <alignment vertical="center" shrinkToFit="1"/>
    </xf>
    <xf numFmtId="0" fontId="26" fillId="0" borderId="0" xfId="0" applyFont="1" applyFill="1" applyBorder="1" applyAlignment="1">
      <alignment vertical="center" wrapText="1"/>
    </xf>
    <xf numFmtId="0" fontId="20" fillId="0" borderId="0" xfId="4" applyFont="1" applyFill="1" applyAlignment="1">
      <alignment vertical="center" wrapText="1"/>
    </xf>
    <xf numFmtId="0" fontId="26" fillId="0" borderId="0" xfId="4" applyFont="1" applyFill="1" applyBorder="1" applyAlignment="1">
      <alignment vertical="center" wrapText="1"/>
    </xf>
    <xf numFmtId="0" fontId="20" fillId="0" borderId="3" xfId="4" applyFont="1" applyFill="1" applyBorder="1" applyAlignment="1">
      <alignment vertical="center" wrapText="1"/>
    </xf>
    <xf numFmtId="0" fontId="15" fillId="7" borderId="0" xfId="4" applyFont="1" applyFill="1" applyAlignment="1">
      <alignment vertical="center" shrinkToFit="1"/>
    </xf>
    <xf numFmtId="0" fontId="15" fillId="7" borderId="3" xfId="4" applyFont="1" applyFill="1" applyBorder="1" applyAlignment="1">
      <alignment vertical="center" shrinkToFit="1"/>
    </xf>
    <xf numFmtId="0" fontId="15" fillId="7" borderId="7" xfId="4" applyFont="1" applyFill="1" applyBorder="1" applyAlignment="1">
      <alignment vertical="center" shrinkToFit="1"/>
    </xf>
    <xf numFmtId="0" fontId="20" fillId="0" borderId="0" xfId="4" applyFont="1" applyFill="1" applyBorder="1" applyAlignment="1">
      <alignment vertical="center" wrapText="1"/>
    </xf>
    <xf numFmtId="0" fontId="15" fillId="7" borderId="0" xfId="0" applyFont="1" applyFill="1" applyBorder="1" applyAlignment="1">
      <alignment vertical="center" wrapText="1"/>
    </xf>
    <xf numFmtId="167" fontId="15" fillId="7" borderId="6" xfId="2" applyNumberFormat="1" applyFont="1" applyFill="1" applyBorder="1" applyAlignment="1">
      <alignment vertical="center" shrinkToFit="1"/>
    </xf>
    <xf numFmtId="0" fontId="35" fillId="2" borderId="0" xfId="0" applyFont="1" applyFill="1" applyAlignment="1">
      <alignment vertical="center" wrapText="1"/>
    </xf>
    <xf numFmtId="0" fontId="26" fillId="6" borderId="0" xfId="0" applyFont="1" applyFill="1" applyBorder="1" applyAlignment="1">
      <alignment vertical="center"/>
    </xf>
    <xf numFmtId="0" fontId="20" fillId="2" borderId="0" xfId="4" applyFont="1" applyFill="1" applyAlignment="1">
      <alignment vertical="center"/>
    </xf>
    <xf numFmtId="0" fontId="20" fillId="7" borderId="0" xfId="4" applyFont="1" applyFill="1" applyAlignment="1">
      <alignment vertical="center"/>
    </xf>
    <xf numFmtId="0" fontId="20" fillId="7" borderId="3" xfId="4" applyFont="1" applyFill="1" applyBorder="1" applyAlignment="1">
      <alignment vertical="center"/>
    </xf>
    <xf numFmtId="0" fontId="20" fillId="7" borderId="0" xfId="0" applyFont="1" applyFill="1" applyAlignment="1">
      <alignment vertical="center"/>
    </xf>
    <xf numFmtId="0" fontId="15" fillId="2" borderId="3" xfId="4" applyFont="1" applyFill="1" applyBorder="1" applyAlignment="1">
      <alignment vertical="center"/>
    </xf>
    <xf numFmtId="0" fontId="20" fillId="7" borderId="7" xfId="4" applyFont="1" applyFill="1" applyBorder="1" applyAlignment="1">
      <alignment vertical="center"/>
    </xf>
    <xf numFmtId="0" fontId="26" fillId="6" borderId="0" xfId="4" applyFont="1" applyFill="1" applyBorder="1" applyAlignment="1">
      <alignment vertical="center"/>
    </xf>
    <xf numFmtId="0" fontId="20" fillId="2" borderId="0" xfId="4" applyFont="1" applyFill="1" applyBorder="1" applyAlignment="1">
      <alignment vertical="center"/>
    </xf>
    <xf numFmtId="0" fontId="20" fillId="0" borderId="7" xfId="4" applyFont="1" applyFill="1" applyBorder="1" applyAlignment="1">
      <alignment vertical="center"/>
    </xf>
    <xf numFmtId="0" fontId="21" fillId="2" borderId="0" xfId="4" applyFont="1" applyFill="1" applyAlignment="1">
      <alignment vertical="center"/>
    </xf>
    <xf numFmtId="0" fontId="17" fillId="3" borderId="0" xfId="4" applyFont="1" applyFill="1" applyAlignment="1">
      <alignment vertical="center"/>
    </xf>
    <xf numFmtId="0" fontId="15" fillId="2" borderId="7" xfId="0" applyFont="1" applyFill="1" applyBorder="1" applyAlignment="1">
      <alignment vertical="center"/>
    </xf>
    <xf numFmtId="0" fontId="15" fillId="2" borderId="3" xfId="0" applyFont="1" applyFill="1" applyBorder="1" applyAlignment="1">
      <alignment vertical="center"/>
    </xf>
    <xf numFmtId="0" fontId="15" fillId="7" borderId="6" xfId="0" applyFont="1" applyFill="1" applyBorder="1" applyAlignment="1">
      <alignment vertical="center"/>
    </xf>
    <xf numFmtId="0" fontId="20" fillId="2" borderId="0" xfId="0" applyFont="1" applyFill="1" applyAlignment="1">
      <alignment vertical="center"/>
    </xf>
    <xf numFmtId="0" fontId="22" fillId="2" borderId="0" xfId="0" applyFont="1" applyFill="1" applyAlignment="1">
      <alignment vertical="center"/>
    </xf>
    <xf numFmtId="0" fontId="30" fillId="2" borderId="0" xfId="1" applyNumberFormat="1" applyFont="1" applyFill="1" applyAlignment="1">
      <alignment horizontal="right" vertical="center" wrapText="1" shrinkToFit="1"/>
    </xf>
    <xf numFmtId="167" fontId="15" fillId="3" borderId="6" xfId="2" applyNumberFormat="1" applyFont="1" applyFill="1" applyBorder="1" applyAlignment="1">
      <alignment vertical="center" wrapText="1" shrinkToFit="1"/>
    </xf>
    <xf numFmtId="0" fontId="17" fillId="2" borderId="0" xfId="0" applyFont="1" applyFill="1" applyAlignment="1">
      <alignment horizontal="centerContinuous" vertical="center"/>
    </xf>
    <xf numFmtId="0" fontId="17" fillId="2" borderId="0" xfId="0" applyFont="1" applyFill="1" applyBorder="1" applyAlignment="1">
      <alignment horizontal="centerContinuous" vertical="center"/>
    </xf>
    <xf numFmtId="165" fontId="14" fillId="2" borderId="0" xfId="0" applyNumberFormat="1" applyFont="1" applyFill="1" applyBorder="1" applyAlignment="1">
      <alignment horizontal="centerContinuous" vertical="center"/>
    </xf>
    <xf numFmtId="166" fontId="15" fillId="3" borderId="0" xfId="1" applyNumberFormat="1" applyFont="1" applyFill="1" applyBorder="1"/>
    <xf numFmtId="0" fontId="17" fillId="2" borderId="0" xfId="3" applyFont="1" applyFill="1" applyBorder="1" applyAlignment="1">
      <alignment horizontal="left" vertical="center"/>
    </xf>
    <xf numFmtId="0" fontId="30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horizontal="right" vertical="center"/>
    </xf>
    <xf numFmtId="0" fontId="26" fillId="2" borderId="0" xfId="0" applyFont="1" applyFill="1" applyBorder="1" applyAlignment="1">
      <alignment horizontal="right" vertical="center"/>
    </xf>
    <xf numFmtId="165" fontId="15" fillId="2" borderId="0" xfId="0" applyNumberFormat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7" fillId="2" borderId="0" xfId="3" quotePrefix="1" applyFont="1" applyFill="1" applyBorder="1" applyAlignment="1">
      <alignment horizontal="left" vertical="center"/>
    </xf>
    <xf numFmtId="0" fontId="17" fillId="2" borderId="0" xfId="3" applyFont="1" applyFill="1" applyBorder="1" applyAlignment="1">
      <alignment vertical="center"/>
    </xf>
    <xf numFmtId="0" fontId="20" fillId="2" borderId="0" xfId="0" quotePrefix="1" applyFont="1" applyFill="1" applyBorder="1" applyAlignment="1">
      <alignment horizontal="left" vertical="center"/>
    </xf>
    <xf numFmtId="166" fontId="20" fillId="2" borderId="0" xfId="1" applyNumberFormat="1" applyFont="1" applyFill="1" applyBorder="1" applyAlignment="1">
      <alignment vertical="center"/>
    </xf>
    <xf numFmtId="0" fontId="20" fillId="2" borderId="0" xfId="0" applyFont="1" applyFill="1" applyBorder="1" applyAlignment="1">
      <alignment vertical="center"/>
    </xf>
    <xf numFmtId="166" fontId="15" fillId="2" borderId="0" xfId="1" applyNumberFormat="1" applyFont="1" applyFill="1" applyBorder="1" applyAlignment="1">
      <alignment vertical="center"/>
    </xf>
    <xf numFmtId="166" fontId="15" fillId="2" borderId="0" xfId="1" applyNumberFormat="1" applyFont="1" applyFill="1" applyBorder="1" applyAlignment="1">
      <alignment horizontal="right" vertical="center"/>
    </xf>
    <xf numFmtId="166" fontId="24" fillId="3" borderId="0" xfId="1" applyNumberFormat="1" applyFont="1" applyFill="1" applyBorder="1" applyAlignment="1">
      <alignment horizontal="right" vertical="center"/>
    </xf>
    <xf numFmtId="164" fontId="24" fillId="0" borderId="0" xfId="1" applyFont="1" applyFill="1" applyBorder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20" fillId="3" borderId="0" xfId="0" applyFont="1" applyFill="1" applyBorder="1" applyAlignment="1">
      <alignment horizontal="left" vertical="center"/>
    </xf>
    <xf numFmtId="166" fontId="24" fillId="0" borderId="0" xfId="1" applyNumberFormat="1" applyFont="1" applyFill="1" applyBorder="1" applyAlignment="1">
      <alignment horizontal="right" vertical="center"/>
    </xf>
    <xf numFmtId="0" fontId="24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left" vertical="center"/>
    </xf>
    <xf numFmtId="0" fontId="15" fillId="2" borderId="0" xfId="3" applyFont="1" applyFill="1" applyBorder="1" applyAlignment="1">
      <alignment vertical="center"/>
    </xf>
    <xf numFmtId="0" fontId="29" fillId="0" borderId="2" xfId="0" applyFont="1" applyBorder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166" fontId="15" fillId="3" borderId="0" xfId="1" applyNumberFormat="1" applyFont="1" applyFill="1" applyBorder="1" applyAlignment="1">
      <alignment vertical="center"/>
    </xf>
    <xf numFmtId="166" fontId="20" fillId="2" borderId="0" xfId="1" applyNumberFormat="1" applyFont="1" applyFill="1" applyBorder="1" applyAlignment="1">
      <alignment horizontal="right" vertical="center"/>
    </xf>
    <xf numFmtId="166" fontId="15" fillId="3" borderId="0" xfId="1" applyNumberFormat="1" applyFont="1" applyFill="1" applyBorder="1" applyAlignment="1">
      <alignment horizontal="right" vertical="center"/>
    </xf>
    <xf numFmtId="0" fontId="17" fillId="2" borderId="0" xfId="4" applyFont="1" applyFill="1" applyAlignment="1">
      <alignment vertical="center"/>
    </xf>
    <xf numFmtId="167" fontId="14" fillId="2" borderId="0" xfId="2" applyNumberFormat="1" applyFont="1" applyFill="1" applyBorder="1" applyAlignment="1">
      <alignment vertical="center"/>
    </xf>
    <xf numFmtId="168" fontId="20" fillId="2" borderId="0" xfId="1" applyNumberFormat="1" applyFont="1" applyFill="1" applyBorder="1" applyAlignment="1">
      <alignment vertical="center"/>
    </xf>
    <xf numFmtId="0" fontId="15" fillId="2" borderId="0" xfId="3" applyFont="1" applyFill="1" applyBorder="1" applyAlignment="1">
      <alignment vertical="center" wrapText="1"/>
    </xf>
    <xf numFmtId="0" fontId="17" fillId="2" borderId="0" xfId="0" applyFont="1" applyFill="1" applyBorder="1" applyAlignment="1">
      <alignment horizontal="right" vertical="center"/>
    </xf>
    <xf numFmtId="0" fontId="19" fillId="2" borderId="0" xfId="0" applyFont="1" applyFill="1" applyBorder="1" applyAlignment="1">
      <alignment vertical="center"/>
    </xf>
    <xf numFmtId="0" fontId="14" fillId="2" borderId="0" xfId="0" quotePrefix="1" applyFont="1" applyFill="1" applyBorder="1" applyAlignment="1">
      <alignment horizontal="right" vertical="center"/>
    </xf>
    <xf numFmtId="0" fontId="19" fillId="0" borderId="0" xfId="0" applyFont="1" applyFill="1" applyBorder="1" applyAlignment="1">
      <alignment vertical="center" wrapText="1" shrinkToFit="1"/>
    </xf>
    <xf numFmtId="165" fontId="15" fillId="2" borderId="0" xfId="0" applyNumberFormat="1" applyFont="1" applyFill="1" applyAlignment="1">
      <alignment vertical="center" wrapText="1" shrinkToFit="1"/>
    </xf>
    <xf numFmtId="0" fontId="15" fillId="0" borderId="0" xfId="0" applyFont="1" applyFill="1" applyBorder="1" applyAlignment="1">
      <alignment vertical="center" wrapText="1" shrinkToFit="1"/>
    </xf>
    <xf numFmtId="0" fontId="20" fillId="0" borderId="0" xfId="0" applyFont="1" applyFill="1" applyBorder="1" applyAlignment="1">
      <alignment vertical="center" wrapText="1" shrinkToFit="1"/>
    </xf>
    <xf numFmtId="166" fontId="15" fillId="3" borderId="0" xfId="1" applyNumberFormat="1" applyFont="1" applyFill="1" applyBorder="1" applyAlignment="1">
      <alignment horizontal="right" vertical="center" wrapText="1" shrinkToFit="1"/>
    </xf>
    <xf numFmtId="0" fontId="15" fillId="0" borderId="0" xfId="1" applyNumberFormat="1" applyFont="1" applyFill="1" applyBorder="1" applyAlignment="1">
      <alignment vertical="center" wrapText="1" shrinkToFit="1"/>
    </xf>
    <xf numFmtId="0" fontId="15" fillId="3" borderId="0" xfId="0" applyFont="1" applyFill="1" applyAlignment="1">
      <alignment vertical="center" wrapText="1" shrinkToFit="1"/>
    </xf>
    <xf numFmtId="0" fontId="15" fillId="2" borderId="0" xfId="0" applyFont="1" applyFill="1" applyAlignment="1">
      <alignment horizontal="right" vertical="center" wrapText="1" shrinkToFit="1"/>
    </xf>
    <xf numFmtId="9" fontId="26" fillId="2" borderId="0" xfId="2" applyFont="1" applyFill="1" applyBorder="1" applyAlignment="1">
      <alignment horizontal="right" vertical="center" wrapText="1" shrinkToFit="1"/>
    </xf>
    <xf numFmtId="169" fontId="15" fillId="2" borderId="3" xfId="0" applyNumberFormat="1" applyFont="1" applyFill="1" applyBorder="1" applyAlignment="1">
      <alignment horizontal="right" vertical="center" wrapText="1" shrinkToFit="1"/>
    </xf>
    <xf numFmtId="169" fontId="15" fillId="7" borderId="0" xfId="0" applyNumberFormat="1" applyFont="1" applyFill="1" applyAlignment="1">
      <alignment horizontal="right" vertical="center" wrapText="1" shrinkToFit="1"/>
    </xf>
    <xf numFmtId="169" fontId="15" fillId="7" borderId="0" xfId="0" applyNumberFormat="1" applyFont="1" applyFill="1" applyBorder="1" applyAlignment="1">
      <alignment horizontal="right" vertical="center" wrapText="1" shrinkToFit="1"/>
    </xf>
    <xf numFmtId="0" fontId="14" fillId="7" borderId="0" xfId="0" applyFont="1" applyFill="1" applyBorder="1" applyAlignment="1">
      <alignment vertical="center" wrapText="1"/>
    </xf>
    <xf numFmtId="0" fontId="15" fillId="3" borderId="6" xfId="0" applyFont="1" applyFill="1" applyBorder="1" applyAlignment="1">
      <alignment vertical="center" wrapText="1"/>
    </xf>
    <xf numFmtId="0" fontId="15" fillId="3" borderId="6" xfId="0" applyFont="1" applyFill="1" applyBorder="1" applyAlignment="1">
      <alignment vertical="center" wrapText="1" shrinkToFit="1"/>
    </xf>
    <xf numFmtId="0" fontId="15" fillId="3" borderId="6" xfId="0" applyFont="1" applyFill="1" applyBorder="1" applyAlignment="1">
      <alignment horizontal="right" vertical="center" wrapText="1" shrinkToFit="1"/>
    </xf>
    <xf numFmtId="166" fontId="15" fillId="2" borderId="6" xfId="1" applyNumberFormat="1" applyFont="1" applyFill="1" applyBorder="1" applyAlignment="1">
      <alignment horizontal="right" vertical="center" wrapText="1" shrinkToFit="1"/>
    </xf>
    <xf numFmtId="0" fontId="15" fillId="2" borderId="0" xfId="0" applyFont="1" applyFill="1" applyBorder="1" applyAlignment="1">
      <alignment horizontal="right" vertical="center" wrapText="1" shrinkToFit="1"/>
    </xf>
    <xf numFmtId="0" fontId="19" fillId="2" borderId="0" xfId="0" applyFont="1" applyFill="1" applyBorder="1" applyAlignment="1">
      <alignment vertical="center" wrapText="1" shrinkToFit="1"/>
    </xf>
    <xf numFmtId="170" fontId="30" fillId="2" borderId="0" xfId="1" applyNumberFormat="1" applyFont="1" applyFill="1" applyBorder="1" applyAlignment="1">
      <alignment horizontal="right" vertical="center" wrapText="1" shrinkToFit="1"/>
    </xf>
    <xf numFmtId="170" fontId="14" fillId="2" borderId="0" xfId="1" applyNumberFormat="1" applyFont="1" applyFill="1" applyBorder="1" applyAlignment="1">
      <alignment horizontal="right" vertical="center" wrapText="1" shrinkToFit="1"/>
    </xf>
    <xf numFmtId="0" fontId="14" fillId="0" borderId="0" xfId="0" applyFont="1" applyFill="1" applyBorder="1" applyAlignment="1">
      <alignment horizontal="center" vertical="center" wrapText="1" shrinkToFit="1"/>
    </xf>
    <xf numFmtId="164" fontId="20" fillId="2" borderId="0" xfId="1" applyNumberFormat="1" applyFont="1" applyFill="1" applyAlignment="1">
      <alignment horizontal="right" vertical="center" wrapText="1" shrinkToFit="1"/>
    </xf>
    <xf numFmtId="164" fontId="20" fillId="2" borderId="0" xfId="1" applyNumberFormat="1" applyFont="1" applyFill="1" applyBorder="1" applyAlignment="1">
      <alignment horizontal="right" vertical="center" wrapText="1" shrinkToFit="1"/>
    </xf>
    <xf numFmtId="164" fontId="14" fillId="0" borderId="0" xfId="1" applyNumberFormat="1" applyFont="1" applyFill="1" applyBorder="1" applyAlignment="1">
      <alignment horizontal="center" vertical="center" wrapText="1" shrinkToFit="1"/>
    </xf>
    <xf numFmtId="0" fontId="15" fillId="7" borderId="0" xfId="0" applyFont="1" applyFill="1" applyAlignment="1">
      <alignment horizontal="right" vertical="center" wrapText="1" shrinkToFit="1"/>
    </xf>
    <xf numFmtId="164" fontId="20" fillId="7" borderId="0" xfId="1" applyNumberFormat="1" applyFont="1" applyFill="1" applyAlignment="1">
      <alignment horizontal="right" vertical="center" wrapText="1" shrinkToFit="1"/>
    </xf>
    <xf numFmtId="164" fontId="20" fillId="7" borderId="6" xfId="1" applyNumberFormat="1" applyFont="1" applyFill="1" applyBorder="1" applyAlignment="1">
      <alignment horizontal="right" vertical="center" wrapText="1" shrinkToFit="1"/>
    </xf>
    <xf numFmtId="10" fontId="14" fillId="2" borderId="0" xfId="2" applyNumberFormat="1" applyFont="1" applyFill="1" applyBorder="1" applyAlignment="1">
      <alignment horizontal="right" vertical="center" wrapText="1" shrinkToFit="1"/>
    </xf>
    <xf numFmtId="10" fontId="20" fillId="2" borderId="0" xfId="2" applyNumberFormat="1" applyFont="1" applyFill="1" applyBorder="1" applyAlignment="1">
      <alignment horizontal="right" vertical="center" wrapText="1" shrinkToFit="1"/>
    </xf>
    <xf numFmtId="0" fontId="15" fillId="0" borderId="0" xfId="3" applyFont="1" applyFill="1" applyBorder="1" applyAlignment="1">
      <alignment vertical="center" wrapText="1" shrinkToFit="1"/>
    </xf>
    <xf numFmtId="0" fontId="15" fillId="2" borderId="0" xfId="3" applyFont="1" applyFill="1" applyBorder="1" applyAlignment="1">
      <alignment vertical="center" wrapText="1" shrinkToFit="1"/>
    </xf>
    <xf numFmtId="166" fontId="27" fillId="2" borderId="0" xfId="1" applyNumberFormat="1" applyFont="1" applyFill="1" applyBorder="1" applyAlignment="1">
      <alignment vertical="center" wrapText="1" shrinkToFit="1"/>
    </xf>
    <xf numFmtId="0" fontId="27" fillId="0" borderId="0" xfId="0" applyFont="1" applyFill="1" applyBorder="1" applyAlignment="1">
      <alignment vertical="center" wrapText="1" shrinkToFit="1"/>
    </xf>
    <xf numFmtId="0" fontId="27" fillId="2" borderId="0" xfId="0" applyFont="1" applyFill="1" applyBorder="1" applyAlignment="1">
      <alignment vertical="center" wrapText="1" shrinkToFit="1"/>
    </xf>
    <xf numFmtId="0" fontId="27" fillId="2" borderId="0" xfId="0" applyFont="1" applyFill="1" applyAlignment="1">
      <alignment vertical="center" wrapText="1" shrinkToFit="1"/>
    </xf>
    <xf numFmtId="166" fontId="27" fillId="2" borderId="0" xfId="1" applyNumberFormat="1" applyFont="1" applyFill="1" applyAlignment="1">
      <alignment vertical="center" wrapText="1" shrinkToFit="1"/>
    </xf>
    <xf numFmtId="0" fontId="8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right" vertical="center"/>
    </xf>
    <xf numFmtId="0" fontId="13" fillId="0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166" fontId="13" fillId="2" borderId="0" xfId="1" applyNumberFormat="1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165" fontId="20" fillId="2" borderId="0" xfId="1" applyNumberFormat="1" applyFont="1" applyFill="1" applyBorder="1" applyAlignment="1">
      <alignment horizontal="right" vertical="center"/>
    </xf>
    <xf numFmtId="0" fontId="15" fillId="2" borderId="0" xfId="3" applyFont="1" applyFill="1" applyAlignment="1">
      <alignment horizontal="right" vertical="center" wrapText="1" shrinkToFit="1"/>
    </xf>
    <xf numFmtId="166" fontId="20" fillId="3" borderId="0" xfId="1" applyNumberFormat="1" applyFont="1" applyFill="1" applyBorder="1" applyAlignment="1">
      <alignment horizontal="right" vertical="center" wrapText="1" shrinkToFit="1"/>
    </xf>
    <xf numFmtId="165" fontId="25" fillId="2" borderId="0" xfId="1" applyNumberFormat="1" applyFont="1" applyFill="1" applyBorder="1" applyAlignment="1">
      <alignment horizontal="right" vertical="center" wrapText="1" shrinkToFit="1"/>
    </xf>
    <xf numFmtId="166" fontId="26" fillId="2" borderId="0" xfId="1" applyNumberFormat="1" applyFont="1" applyFill="1" applyBorder="1" applyAlignment="1">
      <alignment horizontal="right" vertical="center" wrapText="1" shrinkToFit="1"/>
    </xf>
    <xf numFmtId="0" fontId="24" fillId="2" borderId="0" xfId="0" applyFont="1" applyFill="1" applyBorder="1" applyAlignment="1">
      <alignment horizontal="right" vertical="center" wrapText="1" shrinkToFit="1"/>
    </xf>
    <xf numFmtId="0" fontId="15" fillId="2" borderId="0" xfId="3" applyFont="1" applyFill="1" applyBorder="1" applyAlignment="1">
      <alignment horizontal="right" vertical="center" wrapText="1" shrinkToFit="1"/>
    </xf>
    <xf numFmtId="0" fontId="29" fillId="0" borderId="2" xfId="0" applyFont="1" applyBorder="1" applyAlignment="1">
      <alignment horizontal="right" vertical="center" wrapText="1" shrinkToFit="1"/>
    </xf>
    <xf numFmtId="0" fontId="29" fillId="0" borderId="0" xfId="0" applyFont="1" applyBorder="1" applyAlignment="1">
      <alignment horizontal="right" vertical="center" wrapText="1" shrinkToFit="1"/>
    </xf>
    <xf numFmtId="0" fontId="20" fillId="2" borderId="5" xfId="0" applyFont="1" applyFill="1" applyBorder="1" applyAlignment="1">
      <alignment vertical="center" wrapText="1"/>
    </xf>
    <xf numFmtId="0" fontId="26" fillId="6" borderId="0" xfId="0" applyFont="1" applyFill="1" applyBorder="1" applyAlignment="1">
      <alignment horizontal="left" vertical="center" wrapText="1"/>
    </xf>
    <xf numFmtId="0" fontId="15" fillId="0" borderId="0" xfId="0" applyFont="1" applyFill="1" applyAlignment="1">
      <alignment vertical="center"/>
    </xf>
    <xf numFmtId="0" fontId="15" fillId="0" borderId="6" xfId="0" applyFont="1" applyFill="1" applyBorder="1" applyAlignment="1">
      <alignment vertical="center" wrapText="1"/>
    </xf>
    <xf numFmtId="0" fontId="15" fillId="0" borderId="6" xfId="0" applyFont="1" applyFill="1" applyBorder="1" applyAlignment="1">
      <alignment vertical="center"/>
    </xf>
    <xf numFmtId="165" fontId="15" fillId="3" borderId="0" xfId="1" applyNumberFormat="1" applyFont="1" applyFill="1" applyBorder="1"/>
    <xf numFmtId="0" fontId="15" fillId="2" borderId="0" xfId="3" applyFont="1" applyFill="1" applyBorder="1" applyAlignment="1">
      <alignment horizontal="left" wrapText="1"/>
    </xf>
    <xf numFmtId="166" fontId="20" fillId="3" borderId="0" xfId="1" applyNumberFormat="1" applyFont="1" applyFill="1" applyBorder="1" applyAlignment="1">
      <alignment vertical="center"/>
    </xf>
    <xf numFmtId="0" fontId="20" fillId="3" borderId="0" xfId="0" applyFont="1" applyFill="1" applyBorder="1" applyAlignment="1">
      <alignment vertical="center"/>
    </xf>
    <xf numFmtId="0" fontId="15" fillId="3" borderId="0" xfId="0" applyFont="1" applyFill="1" applyBorder="1" applyAlignment="1">
      <alignment vertical="center"/>
    </xf>
    <xf numFmtId="0" fontId="15" fillId="3" borderId="0" xfId="3" applyFont="1" applyFill="1" applyAlignment="1">
      <alignment vertical="center"/>
    </xf>
    <xf numFmtId="0" fontId="43" fillId="3" borderId="0" xfId="0" applyFont="1" applyFill="1" applyBorder="1" applyAlignment="1">
      <alignment vertical="center"/>
    </xf>
    <xf numFmtId="0" fontId="14" fillId="3" borderId="0" xfId="6" applyFont="1" applyFill="1" applyBorder="1" applyAlignment="1">
      <alignment vertical="center"/>
    </xf>
    <xf numFmtId="165" fontId="15" fillId="3" borderId="0" xfId="1" applyNumberFormat="1" applyFont="1" applyFill="1" applyBorder="1" applyAlignment="1">
      <alignment vertical="center"/>
    </xf>
    <xf numFmtId="0" fontId="32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17" fillId="2" borderId="0" xfId="0" applyFont="1" applyFill="1" applyBorder="1" applyAlignment="1">
      <alignment horizontal="center" vertical="center"/>
    </xf>
    <xf numFmtId="0" fontId="30" fillId="2" borderId="0" xfId="3" applyFont="1" applyFill="1" applyBorder="1" applyAlignment="1">
      <alignment horizontal="left" vertical="center"/>
    </xf>
    <xf numFmtId="0" fontId="38" fillId="2" borderId="0" xfId="0" applyFont="1" applyFill="1" applyAlignment="1">
      <alignment vertical="center"/>
    </xf>
    <xf numFmtId="165" fontId="38" fillId="2" borderId="0" xfId="0" applyNumberFormat="1" applyFont="1" applyFill="1" applyAlignment="1">
      <alignment vertical="center"/>
    </xf>
    <xf numFmtId="0" fontId="30" fillId="2" borderId="0" xfId="3" applyFont="1" applyFill="1" applyBorder="1" applyAlignment="1">
      <alignment horizontal="right" vertical="center"/>
    </xf>
    <xf numFmtId="0" fontId="26" fillId="6" borderId="0" xfId="0" applyFont="1" applyFill="1" applyBorder="1" applyAlignment="1">
      <alignment vertical="center" wrapText="1" shrinkToFit="1"/>
    </xf>
    <xf numFmtId="0" fontId="43" fillId="3" borderId="6" xfId="0" applyFont="1" applyFill="1" applyBorder="1" applyAlignment="1">
      <alignment vertical="center"/>
    </xf>
    <xf numFmtId="0" fontId="15" fillId="3" borderId="0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right" vertical="center" wrapText="1" shrinkToFit="1"/>
    </xf>
    <xf numFmtId="0" fontId="30" fillId="2" borderId="0" xfId="0" applyFont="1" applyFill="1" applyBorder="1" applyAlignment="1">
      <alignment horizontal="right" vertical="center" wrapText="1"/>
    </xf>
    <xf numFmtId="165" fontId="14" fillId="2" borderId="0" xfId="1" applyNumberFormat="1" applyFont="1" applyFill="1" applyBorder="1" applyAlignment="1">
      <alignment horizontal="right" vertical="center"/>
    </xf>
    <xf numFmtId="166" fontId="14" fillId="2" borderId="0" xfId="1" applyNumberFormat="1" applyFont="1" applyFill="1" applyBorder="1" applyAlignment="1">
      <alignment horizontal="right" vertical="center"/>
    </xf>
    <xf numFmtId="167" fontId="20" fillId="2" borderId="0" xfId="2" applyNumberFormat="1" applyFont="1" applyFill="1" applyBorder="1" applyAlignment="1">
      <alignment horizontal="right" vertical="center"/>
    </xf>
    <xf numFmtId="0" fontId="14" fillId="2" borderId="0" xfId="0" applyFont="1" applyFill="1" applyBorder="1" applyAlignment="1">
      <alignment horizontal="right" vertical="center"/>
    </xf>
    <xf numFmtId="0" fontId="17" fillId="2" borderId="0" xfId="3" applyFont="1" applyFill="1" applyBorder="1" applyAlignment="1">
      <alignment horizontal="right" vertical="center"/>
    </xf>
    <xf numFmtId="0" fontId="15" fillId="2" borderId="0" xfId="3" applyFont="1" applyFill="1" applyBorder="1" applyAlignment="1">
      <alignment horizontal="right" vertical="center"/>
    </xf>
    <xf numFmtId="37" fontId="17" fillId="7" borderId="0" xfId="0" applyNumberFormat="1" applyFont="1" applyFill="1" applyAlignment="1">
      <alignment horizontal="right" vertical="center"/>
    </xf>
    <xf numFmtId="0" fontId="15" fillId="7" borderId="0" xfId="0" applyFont="1" applyFill="1" applyAlignment="1">
      <alignment horizontal="right" vertical="center"/>
    </xf>
    <xf numFmtId="0" fontId="15" fillId="7" borderId="0" xfId="0" applyFont="1" applyFill="1" applyBorder="1" applyAlignment="1">
      <alignment horizontal="right" vertical="center"/>
    </xf>
    <xf numFmtId="173" fontId="15" fillId="7" borderId="0" xfId="5" applyNumberFormat="1" applyFont="1" applyFill="1" applyBorder="1" applyAlignment="1">
      <alignment horizontal="right" vertical="center"/>
    </xf>
    <xf numFmtId="0" fontId="24" fillId="3" borderId="0" xfId="0" applyFont="1" applyFill="1" applyAlignment="1">
      <alignment horizontal="right" vertical="center"/>
    </xf>
    <xf numFmtId="169" fontId="24" fillId="3" borderId="0" xfId="0" applyNumberFormat="1" applyFont="1" applyFill="1" applyAlignment="1">
      <alignment horizontal="right" vertical="center"/>
    </xf>
    <xf numFmtId="0" fontId="15" fillId="3" borderId="0" xfId="0" applyFont="1" applyFill="1" applyAlignment="1">
      <alignment horizontal="right" vertical="center"/>
    </xf>
    <xf numFmtId="173" fontId="15" fillId="3" borderId="0" xfId="5" applyNumberFormat="1" applyFont="1" applyFill="1" applyBorder="1" applyAlignment="1">
      <alignment horizontal="right" vertical="center"/>
    </xf>
    <xf numFmtId="0" fontId="15" fillId="3" borderId="0" xfId="3" applyFont="1" applyFill="1" applyBorder="1" applyAlignment="1">
      <alignment horizontal="right" vertical="center"/>
    </xf>
    <xf numFmtId="0" fontId="15" fillId="3" borderId="0" xfId="3" applyFont="1" applyFill="1" applyAlignment="1">
      <alignment horizontal="right" vertical="center"/>
    </xf>
    <xf numFmtId="0" fontId="15" fillId="3" borderId="0" xfId="0" applyFont="1" applyFill="1" applyBorder="1" applyAlignment="1">
      <alignment horizontal="right" vertical="center"/>
    </xf>
    <xf numFmtId="166" fontId="15" fillId="2" borderId="0" xfId="1" applyNumberFormat="1" applyFont="1" applyFill="1" applyBorder="1" applyAlignment="1">
      <alignment horizontal="center" vertical="center"/>
    </xf>
    <xf numFmtId="166" fontId="15" fillId="3" borderId="0" xfId="1" applyNumberFormat="1" applyFont="1" applyFill="1" applyBorder="1" applyAlignment="1">
      <alignment horizontal="center" vertical="center"/>
    </xf>
    <xf numFmtId="0" fontId="24" fillId="3" borderId="6" xfId="0" applyFont="1" applyFill="1" applyBorder="1" applyAlignment="1">
      <alignment horizontal="right" vertical="center" wrapText="1" shrinkToFit="1"/>
    </xf>
    <xf numFmtId="166" fontId="15" fillId="3" borderId="6" xfId="1" applyNumberFormat="1" applyFont="1" applyFill="1" applyBorder="1" applyAlignment="1">
      <alignment horizontal="right" vertical="center" wrapText="1" shrinkToFit="1"/>
    </xf>
    <xf numFmtId="165" fontId="14" fillId="2" borderId="0" xfId="1" applyNumberFormat="1" applyFont="1" applyFill="1" applyBorder="1" applyAlignment="1">
      <alignment horizontal="right" vertical="center" wrapText="1" shrinkToFit="1"/>
    </xf>
    <xf numFmtId="167" fontId="20" fillId="2" borderId="0" xfId="2" applyNumberFormat="1" applyFont="1" applyFill="1" applyBorder="1" applyAlignment="1">
      <alignment horizontal="right" vertical="center" wrapText="1" shrinkToFit="1"/>
    </xf>
    <xf numFmtId="0" fontId="15" fillId="7" borderId="0" xfId="0" applyFont="1" applyFill="1" applyBorder="1" applyAlignment="1">
      <alignment horizontal="right" vertical="center" wrapText="1" shrinkToFit="1"/>
    </xf>
    <xf numFmtId="0" fontId="24" fillId="3" borderId="0" xfId="0" applyFont="1" applyFill="1" applyAlignment="1">
      <alignment horizontal="right" vertical="center" wrapText="1" shrinkToFit="1"/>
    </xf>
    <xf numFmtId="169" fontId="24" fillId="3" borderId="0" xfId="0" applyNumberFormat="1" applyFont="1" applyFill="1" applyAlignment="1">
      <alignment horizontal="right" vertical="center" wrapText="1" shrinkToFit="1"/>
    </xf>
    <xf numFmtId="37" fontId="17" fillId="7" borderId="0" xfId="0" applyNumberFormat="1" applyFont="1" applyFill="1" applyAlignment="1">
      <alignment horizontal="right" vertical="center" wrapText="1" shrinkToFit="1"/>
    </xf>
    <xf numFmtId="0" fontId="24" fillId="7" borderId="0" xfId="0" applyFont="1" applyFill="1" applyAlignment="1">
      <alignment horizontal="right" vertical="center" wrapText="1" shrinkToFit="1"/>
    </xf>
    <xf numFmtId="173" fontId="15" fillId="7" borderId="0" xfId="5" applyNumberFormat="1" applyFont="1" applyFill="1" applyBorder="1" applyAlignment="1">
      <alignment horizontal="right" vertical="center" wrapText="1" shrinkToFit="1"/>
    </xf>
    <xf numFmtId="0" fontId="15" fillId="3" borderId="0" xfId="0" applyFont="1" applyFill="1" applyAlignment="1">
      <alignment horizontal="right" vertical="center" wrapText="1" shrinkToFit="1"/>
    </xf>
    <xf numFmtId="173" fontId="15" fillId="3" borderId="0" xfId="5" applyNumberFormat="1" applyFont="1" applyFill="1" applyBorder="1" applyAlignment="1">
      <alignment horizontal="right" vertical="center" wrapText="1" shrinkToFit="1"/>
    </xf>
    <xf numFmtId="0" fontId="15" fillId="7" borderId="0" xfId="3" applyFont="1" applyFill="1" applyBorder="1" applyAlignment="1">
      <alignment horizontal="right" vertical="center" wrapText="1" shrinkToFit="1"/>
    </xf>
    <xf numFmtId="0" fontId="15" fillId="3" borderId="0" xfId="3" applyFont="1" applyFill="1" applyBorder="1" applyAlignment="1">
      <alignment horizontal="right" vertical="center" wrapText="1" shrinkToFit="1"/>
    </xf>
    <xf numFmtId="0" fontId="15" fillId="0" borderId="0" xfId="3" applyFont="1" applyFill="1" applyBorder="1" applyAlignment="1">
      <alignment horizontal="right" vertical="center" wrapText="1" shrinkToFit="1"/>
    </xf>
    <xf numFmtId="0" fontId="15" fillId="3" borderId="0" xfId="3" applyFont="1" applyFill="1" applyAlignment="1">
      <alignment horizontal="right" vertical="center" wrapText="1" shrinkToFit="1"/>
    </xf>
    <xf numFmtId="0" fontId="15" fillId="3" borderId="0" xfId="0" applyFont="1" applyFill="1" applyBorder="1" applyAlignment="1">
      <alignment horizontal="right" vertical="center" wrapText="1" shrinkToFit="1"/>
    </xf>
    <xf numFmtId="0" fontId="17" fillId="2" borderId="0" xfId="0" applyFont="1" applyFill="1" applyAlignment="1">
      <alignment horizontal="centerContinuous" vertical="center" wrapText="1" shrinkToFit="1"/>
    </xf>
    <xf numFmtId="0" fontId="30" fillId="2" borderId="0" xfId="3" applyFont="1" applyFill="1" applyBorder="1" applyAlignment="1">
      <alignment horizontal="left" vertical="center" wrapText="1" shrinkToFit="1"/>
    </xf>
    <xf numFmtId="0" fontId="20" fillId="7" borderId="3" xfId="0" applyFont="1" applyFill="1" applyBorder="1" applyAlignment="1">
      <alignment vertical="center" wrapText="1" shrinkToFit="1"/>
    </xf>
    <xf numFmtId="0" fontId="20" fillId="2" borderId="5" xfId="0" applyFont="1" applyFill="1" applyBorder="1" applyAlignment="1">
      <alignment vertical="center" wrapText="1" shrinkToFit="1"/>
    </xf>
    <xf numFmtId="0" fontId="20" fillId="7" borderId="0" xfId="0" applyFont="1" applyFill="1" applyBorder="1" applyAlignment="1">
      <alignment horizontal="left" vertical="center" wrapText="1" shrinkToFit="1"/>
    </xf>
    <xf numFmtId="0" fontId="20" fillId="3" borderId="5" xfId="0" applyFont="1" applyFill="1" applyBorder="1" applyAlignment="1">
      <alignment horizontal="left" vertical="center" wrapText="1" shrinkToFit="1"/>
    </xf>
    <xf numFmtId="0" fontId="15" fillId="7" borderId="0" xfId="0" applyFont="1" applyFill="1" applyBorder="1" applyAlignment="1">
      <alignment vertical="center" wrapText="1" shrinkToFit="1"/>
    </xf>
    <xf numFmtId="0" fontId="20" fillId="2" borderId="3" xfId="0" applyFont="1" applyFill="1" applyBorder="1" applyAlignment="1">
      <alignment vertical="center" wrapText="1" shrinkToFit="1"/>
    </xf>
    <xf numFmtId="0" fontId="20" fillId="7" borderId="0" xfId="0" applyFont="1" applyFill="1" applyBorder="1" applyAlignment="1">
      <alignment vertical="center" wrapText="1" shrinkToFit="1"/>
    </xf>
    <xf numFmtId="0" fontId="15" fillId="0" borderId="6" xfId="0" applyFont="1" applyFill="1" applyBorder="1" applyAlignment="1">
      <alignment vertical="center" wrapText="1" shrinkToFit="1"/>
    </xf>
    <xf numFmtId="0" fontId="17" fillId="2" borderId="0" xfId="4" applyFont="1" applyFill="1" applyAlignment="1">
      <alignment vertical="center" wrapText="1" shrinkToFit="1"/>
    </xf>
    <xf numFmtId="0" fontId="15" fillId="3" borderId="0" xfId="0" applyFont="1" applyFill="1" applyBorder="1" applyAlignment="1">
      <alignment vertical="center" wrapText="1" shrinkToFit="1"/>
    </xf>
    <xf numFmtId="0" fontId="20" fillId="3" borderId="0" xfId="0" quotePrefix="1" applyFont="1" applyFill="1" applyBorder="1" applyAlignment="1">
      <alignment horizontal="left" vertical="center" wrapText="1" shrinkToFit="1"/>
    </xf>
    <xf numFmtId="0" fontId="14" fillId="3" borderId="0" xfId="6" applyFont="1" applyFill="1" applyBorder="1" applyAlignment="1">
      <alignment vertical="center" wrapText="1" shrinkToFit="1"/>
    </xf>
    <xf numFmtId="0" fontId="21" fillId="2" borderId="0" xfId="0" applyFont="1" applyFill="1" applyBorder="1" applyAlignment="1">
      <alignment horizontal="left" vertical="center" wrapText="1" shrinkToFit="1"/>
    </xf>
    <xf numFmtId="0" fontId="32" fillId="2" borderId="0" xfId="4" applyFont="1" applyFill="1" applyBorder="1" applyAlignment="1">
      <alignment vertical="center" wrapText="1"/>
    </xf>
    <xf numFmtId="0" fontId="16" fillId="0" borderId="0" xfId="4" applyFont="1" applyFill="1" applyBorder="1" applyAlignment="1">
      <alignment vertical="center"/>
    </xf>
    <xf numFmtId="165" fontId="15" fillId="2" borderId="0" xfId="4" applyNumberFormat="1" applyFont="1" applyFill="1" applyAlignment="1">
      <alignment vertical="center"/>
    </xf>
    <xf numFmtId="166" fontId="24" fillId="2" borderId="0" xfId="1" applyNumberFormat="1" applyFont="1" applyFill="1" applyBorder="1" applyAlignment="1">
      <alignment horizontal="center" vertical="center"/>
    </xf>
    <xf numFmtId="0" fontId="15" fillId="3" borderId="0" xfId="4" applyFont="1" applyFill="1" applyAlignment="1">
      <alignment vertical="center"/>
    </xf>
    <xf numFmtId="0" fontId="15" fillId="0" borderId="0" xfId="4" applyFont="1" applyFill="1" applyAlignment="1">
      <alignment vertical="center"/>
    </xf>
    <xf numFmtId="10" fontId="15" fillId="0" borderId="0" xfId="2" applyNumberFormat="1" applyFont="1" applyFill="1" applyAlignment="1">
      <alignment vertical="center"/>
    </xf>
    <xf numFmtId="167" fontId="15" fillId="0" borderId="0" xfId="2" applyNumberFormat="1" applyFont="1" applyFill="1" applyAlignment="1">
      <alignment vertical="center"/>
    </xf>
    <xf numFmtId="0" fontId="15" fillId="2" borderId="0" xfId="4" applyFont="1" applyFill="1" applyBorder="1" applyAlignment="1">
      <alignment horizontal="center" vertical="center"/>
    </xf>
    <xf numFmtId="0" fontId="32" fillId="2" borderId="0" xfId="4" applyFont="1" applyFill="1" applyBorder="1" applyAlignment="1">
      <alignment vertical="center"/>
    </xf>
    <xf numFmtId="165" fontId="38" fillId="2" borderId="0" xfId="4" applyNumberFormat="1" applyFont="1" applyFill="1" applyBorder="1" applyAlignment="1">
      <alignment horizontal="right" vertical="center"/>
    </xf>
    <xf numFmtId="0" fontId="38" fillId="2" borderId="0" xfId="4" applyFont="1" applyFill="1" applyBorder="1" applyAlignment="1">
      <alignment horizontal="right" vertical="center"/>
    </xf>
    <xf numFmtId="169" fontId="15" fillId="2" borderId="0" xfId="0" applyNumberFormat="1" applyFont="1" applyFill="1" applyBorder="1" applyAlignment="1">
      <alignment horizontal="right" vertical="center"/>
    </xf>
    <xf numFmtId="0" fontId="15" fillId="2" borderId="6" xfId="0" applyFont="1" applyFill="1" applyBorder="1" applyAlignment="1">
      <alignment vertical="center"/>
    </xf>
    <xf numFmtId="0" fontId="30" fillId="2" borderId="0" xfId="3" applyFont="1" applyFill="1" applyBorder="1" applyAlignment="1">
      <alignment horizontal="right" vertical="center" wrapText="1" shrinkToFit="1"/>
    </xf>
    <xf numFmtId="165" fontId="15" fillId="0" borderId="0" xfId="1" applyNumberFormat="1" applyFont="1" applyFill="1" applyBorder="1" applyAlignment="1">
      <alignment horizontal="right" vertical="center" wrapText="1" shrinkToFit="1"/>
    </xf>
    <xf numFmtId="0" fontId="16" fillId="0" borderId="0" xfId="4" applyFont="1" applyFill="1" applyBorder="1" applyAlignment="1">
      <alignment horizontal="right" vertical="center" wrapText="1" shrinkToFit="1"/>
    </xf>
    <xf numFmtId="166" fontId="15" fillId="3" borderId="5" xfId="1" applyNumberFormat="1" applyFont="1" applyFill="1" applyBorder="1" applyAlignment="1">
      <alignment horizontal="right" vertical="center" wrapText="1" shrinkToFit="1"/>
    </xf>
    <xf numFmtId="165" fontId="26" fillId="2" borderId="0" xfId="1" applyNumberFormat="1" applyFont="1" applyFill="1" applyBorder="1" applyAlignment="1">
      <alignment horizontal="right" vertical="center" wrapText="1" shrinkToFit="1"/>
    </xf>
    <xf numFmtId="165" fontId="24" fillId="2" borderId="0" xfId="1" applyNumberFormat="1" applyFont="1" applyFill="1" applyBorder="1" applyAlignment="1">
      <alignment horizontal="right" vertical="center" wrapText="1" shrinkToFit="1"/>
    </xf>
    <xf numFmtId="167" fontId="26" fillId="2" borderId="0" xfId="2" applyNumberFormat="1" applyFont="1" applyFill="1" applyBorder="1" applyAlignment="1">
      <alignment horizontal="right" vertical="center" wrapText="1" shrinkToFit="1"/>
    </xf>
    <xf numFmtId="0" fontId="14" fillId="2" borderId="0" xfId="0" applyFont="1" applyFill="1" applyBorder="1" applyAlignment="1">
      <alignment horizontal="right" vertical="center" wrapText="1" shrinkToFit="1"/>
    </xf>
    <xf numFmtId="0" fontId="17" fillId="7" borderId="0" xfId="0" applyFont="1" applyFill="1" applyAlignment="1">
      <alignment horizontal="right" vertical="center" wrapText="1" shrinkToFit="1"/>
    </xf>
    <xf numFmtId="0" fontId="17" fillId="7" borderId="0" xfId="3" applyFont="1" applyFill="1" applyBorder="1" applyAlignment="1">
      <alignment horizontal="right" vertical="center" wrapText="1" shrinkToFit="1"/>
    </xf>
    <xf numFmtId="0" fontId="15" fillId="2" borderId="0" xfId="4" applyFont="1" applyFill="1" applyAlignment="1">
      <alignment horizontal="right" vertical="center" wrapText="1" shrinkToFit="1"/>
    </xf>
    <xf numFmtId="0" fontId="15" fillId="2" borderId="0" xfId="4" applyFont="1" applyFill="1" applyBorder="1" applyAlignment="1">
      <alignment horizontal="right" vertical="center" wrapText="1" shrinkToFit="1"/>
    </xf>
    <xf numFmtId="0" fontId="14" fillId="2" borderId="0" xfId="4" applyFont="1" applyFill="1" applyBorder="1" applyAlignment="1">
      <alignment horizontal="right" vertical="center" wrapText="1" shrinkToFit="1"/>
    </xf>
    <xf numFmtId="165" fontId="14" fillId="2" borderId="0" xfId="0" applyNumberFormat="1" applyFont="1" applyFill="1" applyBorder="1" applyAlignment="1">
      <alignment horizontal="right" vertical="center" wrapText="1" shrinkToFit="1"/>
    </xf>
    <xf numFmtId="165" fontId="15" fillId="3" borderId="0" xfId="1" applyNumberFormat="1" applyFont="1" applyFill="1" applyBorder="1" applyAlignment="1">
      <alignment horizontal="right" vertical="center" wrapText="1" shrinkToFit="1"/>
    </xf>
    <xf numFmtId="165" fontId="32" fillId="3" borderId="0" xfId="1" applyNumberFormat="1" applyFont="1" applyFill="1" applyBorder="1" applyAlignment="1">
      <alignment horizontal="right" vertical="center" wrapText="1" shrinkToFit="1"/>
    </xf>
    <xf numFmtId="167" fontId="32" fillId="3" borderId="0" xfId="2" applyNumberFormat="1" applyFont="1" applyFill="1" applyBorder="1" applyAlignment="1">
      <alignment horizontal="right" vertical="center" wrapText="1" shrinkToFit="1"/>
    </xf>
    <xf numFmtId="0" fontId="32" fillId="2" borderId="0" xfId="4" applyFont="1" applyFill="1" applyBorder="1" applyAlignment="1">
      <alignment horizontal="right" vertical="center" wrapText="1" shrinkToFit="1"/>
    </xf>
    <xf numFmtId="0" fontId="33" fillId="2" borderId="0" xfId="4" applyFont="1" applyFill="1" applyBorder="1" applyAlignment="1">
      <alignment horizontal="right" vertical="center" wrapText="1" shrinkToFit="1"/>
    </xf>
    <xf numFmtId="0" fontId="17" fillId="2" borderId="0" xfId="3" quotePrefix="1" applyFont="1" applyFill="1" applyBorder="1" applyAlignment="1">
      <alignment horizontal="center" vertical="center"/>
    </xf>
    <xf numFmtId="0" fontId="15" fillId="2" borderId="0" xfId="4" applyFont="1" applyFill="1" applyAlignment="1">
      <alignment horizontal="center" vertical="center"/>
    </xf>
    <xf numFmtId="0" fontId="17" fillId="2" borderId="0" xfId="3" quotePrefix="1" applyFont="1" applyFill="1" applyBorder="1" applyAlignment="1">
      <alignment horizontal="center" vertical="center" wrapText="1"/>
    </xf>
    <xf numFmtId="0" fontId="17" fillId="2" borderId="0" xfId="4" applyFont="1" applyFill="1" applyAlignment="1">
      <alignment vertical="center" wrapText="1"/>
    </xf>
    <xf numFmtId="0" fontId="15" fillId="3" borderId="0" xfId="0" quotePrefix="1" applyFont="1" applyFill="1" applyBorder="1" applyAlignment="1">
      <alignment horizontal="left" vertical="center" wrapText="1"/>
    </xf>
    <xf numFmtId="0" fontId="15" fillId="7" borderId="6" xfId="0" applyFont="1" applyFill="1" applyBorder="1" applyAlignment="1">
      <alignment horizontal="left" vertical="center" wrapText="1"/>
    </xf>
    <xf numFmtId="0" fontId="16" fillId="0" borderId="0" xfId="4" applyFont="1" applyFill="1" applyBorder="1" applyAlignment="1">
      <alignment horizontal="left" vertical="center" wrapText="1"/>
    </xf>
    <xf numFmtId="0" fontId="30" fillId="2" borderId="0" xfId="3" applyFont="1" applyFill="1" applyBorder="1" applyAlignment="1">
      <alignment horizontal="left" vertical="center" wrapText="1"/>
    </xf>
    <xf numFmtId="0" fontId="20" fillId="7" borderId="3" xfId="0" applyFont="1" applyFill="1" applyBorder="1" applyAlignment="1">
      <alignment horizontal="left" vertical="center" wrapText="1"/>
    </xf>
    <xf numFmtId="0" fontId="20" fillId="2" borderId="5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17" fillId="2" borderId="0" xfId="4" applyFont="1" applyFill="1" applyAlignment="1">
      <alignment horizontal="left" vertical="center" wrapText="1"/>
    </xf>
    <xf numFmtId="0" fontId="15" fillId="3" borderId="0" xfId="0" applyFont="1" applyFill="1" applyBorder="1" applyAlignment="1">
      <alignment horizontal="left" vertical="center" wrapText="1"/>
    </xf>
    <xf numFmtId="0" fontId="15" fillId="7" borderId="6" xfId="0" applyFont="1" applyFill="1" applyBorder="1" applyAlignment="1">
      <alignment horizontal="left" vertical="center" wrapText="1" indent="1"/>
    </xf>
    <xf numFmtId="0" fontId="15" fillId="7" borderId="0" xfId="0" applyFont="1" applyFill="1" applyBorder="1" applyAlignment="1">
      <alignment horizontal="left" vertical="center" wrapText="1" indent="1" shrinkToFit="1"/>
    </xf>
    <xf numFmtId="0" fontId="15" fillId="3" borderId="0" xfId="0" applyFont="1" applyFill="1" applyBorder="1" applyAlignment="1">
      <alignment horizontal="left" vertical="center" wrapText="1" indent="1" shrinkToFit="1"/>
    </xf>
    <xf numFmtId="0" fontId="15" fillId="7" borderId="6" xfId="0" applyFont="1" applyFill="1" applyBorder="1" applyAlignment="1">
      <alignment horizontal="left" vertical="center" wrapText="1" indent="1" shrinkToFit="1"/>
    </xf>
    <xf numFmtId="0" fontId="20" fillId="7" borderId="0" xfId="0" quotePrefix="1" applyFont="1" applyFill="1" applyBorder="1" applyAlignment="1">
      <alignment horizontal="left" vertical="center" wrapText="1" indent="1"/>
    </xf>
    <xf numFmtId="0" fontId="20" fillId="2" borderId="0" xfId="0" quotePrefix="1" applyFont="1" applyFill="1" applyBorder="1" applyAlignment="1">
      <alignment horizontal="left" vertical="center" wrapText="1" indent="1"/>
    </xf>
    <xf numFmtId="0" fontId="20" fillId="2" borderId="0" xfId="0" applyFont="1" applyFill="1" applyBorder="1" applyAlignment="1">
      <alignment horizontal="left" vertical="center" wrapText="1" indent="1"/>
    </xf>
    <xf numFmtId="0" fontId="20" fillId="7" borderId="0" xfId="0" applyFont="1" applyFill="1" applyBorder="1" applyAlignment="1">
      <alignment horizontal="left" vertical="center" wrapText="1" indent="1"/>
    </xf>
    <xf numFmtId="0" fontId="20" fillId="2" borderId="3" xfId="0" applyFont="1" applyFill="1" applyBorder="1" applyAlignment="1">
      <alignment horizontal="left" vertical="center" wrapText="1" indent="1"/>
    </xf>
    <xf numFmtId="0" fontId="20" fillId="7" borderId="5" xfId="0" applyFont="1" applyFill="1" applyBorder="1" applyAlignment="1">
      <alignment horizontal="left" vertical="center" wrapText="1" indent="1"/>
    </xf>
    <xf numFmtId="0" fontId="15" fillId="7" borderId="0" xfId="0" applyFont="1" applyFill="1" applyBorder="1" applyAlignment="1">
      <alignment horizontal="left" vertical="center" indent="1"/>
    </xf>
    <xf numFmtId="0" fontId="15" fillId="2" borderId="0" xfId="0" applyFont="1" applyFill="1" applyBorder="1" applyAlignment="1">
      <alignment horizontal="left" vertical="center" indent="1"/>
    </xf>
    <xf numFmtId="0" fontId="15" fillId="7" borderId="3" xfId="0" applyFont="1" applyFill="1" applyBorder="1" applyAlignment="1">
      <alignment horizontal="left" vertical="center" indent="1"/>
    </xf>
    <xf numFmtId="0" fontId="14" fillId="7" borderId="0" xfId="0" applyFont="1" applyFill="1" applyBorder="1" applyAlignment="1">
      <alignment horizontal="left" vertical="center" wrapText="1"/>
    </xf>
    <xf numFmtId="0" fontId="14" fillId="7" borderId="0" xfId="0" applyFont="1" applyFill="1" applyBorder="1" applyAlignment="1">
      <alignment vertical="center" wrapText="1" shrinkToFit="1"/>
    </xf>
    <xf numFmtId="43" fontId="24" fillId="2" borderId="0" xfId="0" applyNumberFormat="1" applyFont="1" applyFill="1" applyBorder="1" applyAlignment="1">
      <alignment vertical="center"/>
    </xf>
    <xf numFmtId="0" fontId="15" fillId="3" borderId="0" xfId="6" applyFont="1" applyFill="1" applyBorder="1" applyAlignment="1">
      <alignment horizontal="center" vertical="center"/>
    </xf>
    <xf numFmtId="0" fontId="20" fillId="3" borderId="0" xfId="0" quotePrefix="1" applyFont="1" applyFill="1" applyBorder="1" applyAlignment="1">
      <alignment horizontal="left" vertical="center" wrapText="1"/>
    </xf>
    <xf numFmtId="0" fontId="24" fillId="2" borderId="0" xfId="0" applyFont="1" applyFill="1" applyBorder="1" applyAlignment="1">
      <alignment vertical="center" wrapText="1"/>
    </xf>
    <xf numFmtId="165" fontId="15" fillId="3" borderId="0" xfId="1" applyNumberFormat="1" applyFont="1" applyFill="1" applyBorder="1" applyAlignment="1">
      <alignment horizontal="right" vertical="center"/>
    </xf>
    <xf numFmtId="169" fontId="15" fillId="3" borderId="0" xfId="0" applyNumberFormat="1" applyFont="1" applyFill="1" applyAlignment="1">
      <alignment horizontal="right" vertical="center" wrapText="1" shrinkToFit="1"/>
    </xf>
    <xf numFmtId="166" fontId="24" fillId="3" borderId="0" xfId="1" applyNumberFormat="1" applyFont="1" applyFill="1" applyBorder="1" applyAlignment="1">
      <alignment horizontal="right" vertical="center" wrapText="1" shrinkToFit="1"/>
    </xf>
    <xf numFmtId="0" fontId="15" fillId="3" borderId="0" xfId="6" applyFont="1" applyFill="1" applyBorder="1" applyAlignment="1">
      <alignment horizontal="right" vertical="center" wrapText="1" shrinkToFit="1"/>
    </xf>
    <xf numFmtId="0" fontId="21" fillId="3" borderId="0" xfId="0" quotePrefix="1" applyFont="1" applyFill="1" applyAlignment="1">
      <alignment horizontal="right" vertical="center" wrapText="1" shrinkToFit="1"/>
    </xf>
    <xf numFmtId="0" fontId="20" fillId="2" borderId="0" xfId="0" applyFont="1" applyFill="1" applyBorder="1" applyAlignment="1">
      <alignment horizontal="right" vertical="center" wrapText="1" shrinkToFit="1"/>
    </xf>
    <xf numFmtId="0" fontId="39" fillId="2" borderId="0" xfId="0" applyFont="1" applyFill="1" applyBorder="1" applyAlignment="1">
      <alignment vertical="center"/>
    </xf>
    <xf numFmtId="0" fontId="39" fillId="0" borderId="0" xfId="0" applyFont="1" applyFill="1" applyBorder="1" applyAlignment="1">
      <alignment vertical="center"/>
    </xf>
    <xf numFmtId="165" fontId="20" fillId="2" borderId="0" xfId="0" applyNumberFormat="1" applyFont="1" applyFill="1" applyBorder="1" applyAlignment="1">
      <alignment horizontal="right" vertical="center" wrapText="1" shrinkToFit="1"/>
    </xf>
    <xf numFmtId="166" fontId="24" fillId="3" borderId="6" xfId="1" applyNumberFormat="1" applyFont="1" applyFill="1" applyBorder="1" applyAlignment="1">
      <alignment horizontal="right" vertical="center" wrapText="1" shrinkToFit="1"/>
    </xf>
    <xf numFmtId="167" fontId="24" fillId="2" borderId="0" xfId="2" applyNumberFormat="1" applyFont="1" applyFill="1" applyBorder="1" applyAlignment="1">
      <alignment horizontal="right" vertical="center" wrapText="1" shrinkToFit="1"/>
    </xf>
    <xf numFmtId="166" fontId="24" fillId="2" borderId="0" xfId="1" applyNumberFormat="1" applyFont="1" applyFill="1" applyBorder="1" applyAlignment="1">
      <alignment horizontal="right" vertical="center" wrapText="1" shrinkToFit="1"/>
    </xf>
    <xf numFmtId="164" fontId="15" fillId="3" borderId="0" xfId="1" applyNumberFormat="1" applyFont="1" applyFill="1" applyBorder="1" applyAlignment="1">
      <alignment horizontal="right" vertical="center" wrapText="1" shrinkToFit="1"/>
    </xf>
    <xf numFmtId="166" fontId="15" fillId="3" borderId="0" xfId="3" applyNumberFormat="1" applyFont="1" applyFill="1" applyBorder="1" applyAlignment="1">
      <alignment horizontal="right" vertical="center" wrapText="1" shrinkToFit="1"/>
    </xf>
    <xf numFmtId="165" fontId="15" fillId="3" borderId="0" xfId="3" applyNumberFormat="1" applyFont="1" applyFill="1" applyAlignment="1">
      <alignment horizontal="right" vertical="center" wrapText="1" shrinkToFit="1"/>
    </xf>
    <xf numFmtId="166" fontId="15" fillId="7" borderId="0" xfId="3" applyNumberFormat="1" applyFont="1" applyFill="1" applyBorder="1" applyAlignment="1">
      <alignment horizontal="right" vertical="center" wrapText="1" shrinkToFit="1"/>
    </xf>
    <xf numFmtId="0" fontId="14" fillId="3" borderId="0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165" fontId="17" fillId="2" borderId="0" xfId="0" applyNumberFormat="1" applyFont="1" applyFill="1" applyAlignment="1">
      <alignment vertical="center"/>
    </xf>
    <xf numFmtId="165" fontId="24" fillId="3" borderId="0" xfId="1" applyNumberFormat="1" applyFont="1" applyFill="1" applyBorder="1" applyAlignment="1">
      <alignment horizontal="right" vertical="center" wrapText="1" shrinkToFit="1"/>
    </xf>
    <xf numFmtId="165" fontId="24" fillId="3" borderId="0" xfId="1" applyNumberFormat="1" applyFont="1" applyFill="1" applyBorder="1" applyAlignment="1">
      <alignment horizontal="right" vertical="center"/>
    </xf>
    <xf numFmtId="165" fontId="15" fillId="2" borderId="6" xfId="1" applyNumberFormat="1" applyFont="1" applyFill="1" applyBorder="1" applyAlignment="1">
      <alignment horizontal="right" vertical="center" wrapText="1" shrinkToFit="1"/>
    </xf>
    <xf numFmtId="0" fontId="45" fillId="0" borderId="0" xfId="0" applyFont="1" applyFill="1" applyBorder="1" applyAlignment="1">
      <alignment vertical="center" wrapText="1" shrinkToFit="1"/>
    </xf>
    <xf numFmtId="165" fontId="15" fillId="0" borderId="0" xfId="1" applyNumberFormat="1" applyFont="1" applyFill="1" applyBorder="1" applyAlignment="1">
      <alignment vertical="center" wrapText="1" shrinkToFit="1"/>
    </xf>
    <xf numFmtId="164" fontId="15" fillId="0" borderId="0" xfId="1" applyNumberFormat="1" applyFont="1" applyFill="1" applyBorder="1" applyAlignment="1">
      <alignment vertical="center" wrapText="1" shrinkToFit="1"/>
    </xf>
    <xf numFmtId="0" fontId="15" fillId="0" borderId="0" xfId="0" applyFont="1" applyFill="1" applyBorder="1" applyAlignment="1">
      <alignment horizontal="centerContinuous" vertical="center"/>
    </xf>
    <xf numFmtId="0" fontId="17" fillId="0" borderId="0" xfId="0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vertical="center"/>
    </xf>
    <xf numFmtId="0" fontId="46" fillId="0" borderId="0" xfId="4" applyFont="1" applyAlignment="1">
      <alignment vertical="center"/>
    </xf>
    <xf numFmtId="0" fontId="47" fillId="2" borderId="0" xfId="4" applyFont="1" applyFill="1" applyBorder="1" applyAlignment="1">
      <alignment horizontal="centerContinuous" vertical="center"/>
    </xf>
    <xf numFmtId="0" fontId="48" fillId="2" borderId="0" xfId="4" applyFont="1" applyFill="1" applyBorder="1" applyAlignment="1">
      <alignment vertical="center"/>
    </xf>
    <xf numFmtId="0" fontId="49" fillId="2" borderId="0" xfId="4" applyFont="1" applyFill="1" applyAlignment="1">
      <alignment vertical="center"/>
    </xf>
    <xf numFmtId="0" fontId="47" fillId="2" borderId="0" xfId="4" applyFont="1" applyFill="1" applyBorder="1" applyAlignment="1">
      <alignment horizontal="left" vertical="center"/>
    </xf>
    <xf numFmtId="0" fontId="48" fillId="2" borderId="0" xfId="4" applyFont="1" applyFill="1" applyBorder="1" applyAlignment="1">
      <alignment horizontal="centerContinuous" vertical="center"/>
    </xf>
    <xf numFmtId="0" fontId="47" fillId="2" borderId="0" xfId="4" applyFont="1" applyFill="1" applyBorder="1" applyAlignment="1">
      <alignment horizontal="center" vertical="center"/>
    </xf>
    <xf numFmtId="0" fontId="49" fillId="2" borderId="0" xfId="4" applyFont="1" applyFill="1" applyAlignment="1">
      <alignment horizontal="centerContinuous" vertical="center"/>
    </xf>
    <xf numFmtId="0" fontId="17" fillId="2" borderId="0" xfId="3" applyFont="1" applyFill="1" applyBorder="1" applyAlignment="1">
      <alignment horizontal="centerContinuous" vertical="center"/>
    </xf>
    <xf numFmtId="0" fontId="50" fillId="2" borderId="0" xfId="4" applyFont="1" applyFill="1" applyBorder="1" applyAlignment="1">
      <alignment horizontal="centerContinuous" vertical="center"/>
    </xf>
    <xf numFmtId="0" fontId="43" fillId="2" borderId="0" xfId="4" applyFont="1" applyFill="1" applyBorder="1" applyAlignment="1">
      <alignment vertical="center"/>
    </xf>
    <xf numFmtId="0" fontId="50" fillId="2" borderId="0" xfId="4" applyFont="1" applyFill="1" applyBorder="1" applyAlignment="1">
      <alignment vertical="center"/>
    </xf>
    <xf numFmtId="0" fontId="19" fillId="2" borderId="0" xfId="4" applyFont="1" applyFill="1" applyBorder="1" applyAlignment="1">
      <alignment vertical="center"/>
    </xf>
    <xf numFmtId="172" fontId="48" fillId="2" borderId="0" xfId="4" applyNumberFormat="1" applyFont="1" applyFill="1" applyBorder="1" applyAlignment="1">
      <alignment horizontal="centerContinuous" vertical="center"/>
    </xf>
    <xf numFmtId="0" fontId="48" fillId="3" borderId="0" xfId="4" applyFont="1" applyFill="1" applyBorder="1" applyAlignment="1">
      <alignment horizontal="center" vertical="center"/>
    </xf>
    <xf numFmtId="0" fontId="49" fillId="2" borderId="0" xfId="4" applyFont="1" applyFill="1" applyBorder="1" applyAlignment="1">
      <alignment vertical="center"/>
    </xf>
    <xf numFmtId="168" fontId="49" fillId="3" borderId="0" xfId="1" applyNumberFormat="1" applyFont="1" applyFill="1" applyBorder="1" applyAlignment="1">
      <alignment horizontal="center" vertical="center"/>
    </xf>
    <xf numFmtId="0" fontId="48" fillId="2" borderId="0" xfId="4" applyFont="1" applyFill="1" applyBorder="1" applyAlignment="1">
      <alignment horizontal="center" vertical="center"/>
    </xf>
    <xf numFmtId="0" fontId="52" fillId="2" borderId="0" xfId="4" applyFont="1" applyFill="1" applyBorder="1" applyAlignment="1">
      <alignment vertical="center"/>
    </xf>
    <xf numFmtId="0" fontId="49" fillId="2" borderId="0" xfId="4" applyFont="1" applyFill="1" applyAlignment="1">
      <alignment horizontal="left" vertical="center"/>
    </xf>
    <xf numFmtId="166" fontId="49" fillId="2" borderId="0" xfId="1" applyNumberFormat="1" applyFont="1" applyFill="1" applyBorder="1" applyAlignment="1">
      <alignment horizontal="right" vertical="center"/>
    </xf>
    <xf numFmtId="0" fontId="49" fillId="2" borderId="0" xfId="4" applyFont="1" applyFill="1" applyBorder="1" applyAlignment="1">
      <alignment horizontal="left" vertical="center"/>
    </xf>
    <xf numFmtId="169" fontId="50" fillId="2" borderId="0" xfId="4" applyNumberFormat="1" applyFont="1" applyFill="1" applyBorder="1" applyAlignment="1">
      <alignment vertical="center"/>
    </xf>
    <xf numFmtId="0" fontId="51" fillId="2" borderId="0" xfId="4" applyFont="1" applyFill="1" applyBorder="1" applyAlignment="1">
      <alignment vertical="center"/>
    </xf>
    <xf numFmtId="172" fontId="44" fillId="2" borderId="2" xfId="4" applyNumberFormat="1" applyFont="1" applyFill="1" applyBorder="1" applyAlignment="1">
      <alignment horizontal="centerContinuous" vertical="center" wrapText="1" shrinkToFit="1"/>
    </xf>
    <xf numFmtId="0" fontId="30" fillId="3" borderId="0" xfId="4" applyFont="1" applyFill="1" applyBorder="1" applyAlignment="1">
      <alignment horizontal="right" vertical="center" wrapText="1" shrinkToFit="1"/>
    </xf>
    <xf numFmtId="0" fontId="44" fillId="2" borderId="2" xfId="4" applyFont="1" applyFill="1" applyBorder="1" applyAlignment="1">
      <alignment horizontal="centerContinuous" vertical="center" wrapText="1" shrinkToFit="1"/>
    </xf>
    <xf numFmtId="10" fontId="15" fillId="3" borderId="0" xfId="2" applyNumberFormat="1" applyFont="1" applyFill="1" applyBorder="1" applyAlignment="1">
      <alignment horizontal="right" vertical="center" wrapText="1" shrinkToFit="1"/>
    </xf>
    <xf numFmtId="10" fontId="15" fillId="7" borderId="0" xfId="2" applyNumberFormat="1" applyFont="1" applyFill="1" applyBorder="1" applyAlignment="1">
      <alignment horizontal="right" vertical="center" wrapText="1" shrinkToFit="1"/>
    </xf>
    <xf numFmtId="10" fontId="15" fillId="7" borderId="6" xfId="2" applyNumberFormat="1" applyFont="1" applyFill="1" applyBorder="1" applyAlignment="1">
      <alignment horizontal="right" vertical="center" wrapText="1" shrinkToFit="1"/>
    </xf>
    <xf numFmtId="164" fontId="15" fillId="7" borderId="0" xfId="1" applyNumberFormat="1" applyFont="1" applyFill="1" applyBorder="1" applyAlignment="1">
      <alignment horizontal="right" vertical="center" wrapText="1" shrinkToFit="1"/>
    </xf>
    <xf numFmtId="164" fontId="15" fillId="7" borderId="6" xfId="1" applyNumberFormat="1" applyFont="1" applyFill="1" applyBorder="1" applyAlignment="1">
      <alignment horizontal="right" vertical="center" wrapText="1" shrinkToFit="1"/>
    </xf>
    <xf numFmtId="168" fontId="15" fillId="3" borderId="0" xfId="1" applyNumberFormat="1" applyFont="1" applyFill="1" applyBorder="1" applyAlignment="1">
      <alignment horizontal="right" vertical="center" wrapText="1" shrinkToFit="1"/>
    </xf>
    <xf numFmtId="168" fontId="15" fillId="7" borderId="0" xfId="1" applyNumberFormat="1" applyFont="1" applyFill="1" applyBorder="1" applyAlignment="1">
      <alignment horizontal="right" vertical="center" wrapText="1" shrinkToFit="1"/>
    </xf>
    <xf numFmtId="168" fontId="15" fillId="7" borderId="6" xfId="1" applyNumberFormat="1" applyFont="1" applyFill="1" applyBorder="1" applyAlignment="1">
      <alignment horizontal="right" vertical="center" wrapText="1" shrinkToFit="1"/>
    </xf>
    <xf numFmtId="164" fontId="15" fillId="7" borderId="0" xfId="1" applyFont="1" applyFill="1" applyBorder="1" applyAlignment="1">
      <alignment horizontal="right" vertical="center" wrapText="1" shrinkToFit="1"/>
    </xf>
    <xf numFmtId="164" fontId="15" fillId="3" borderId="0" xfId="1" applyFont="1" applyFill="1" applyBorder="1" applyAlignment="1">
      <alignment horizontal="right" vertical="center" wrapText="1" shrinkToFit="1"/>
    </xf>
    <xf numFmtId="0" fontId="43" fillId="2" borderId="0" xfId="4" applyFont="1" applyFill="1" applyBorder="1" applyAlignment="1">
      <alignment horizontal="centerContinuous" vertical="center" shrinkToFit="1"/>
    </xf>
    <xf numFmtId="0" fontId="43" fillId="2" borderId="0" xfId="4" applyFont="1" applyFill="1" applyBorder="1" applyAlignment="1">
      <alignment vertical="center" shrinkToFit="1"/>
    </xf>
    <xf numFmtId="0" fontId="26" fillId="6" borderId="0" xfId="4" applyFont="1" applyFill="1" applyBorder="1" applyAlignment="1">
      <alignment horizontal="centerContinuous" vertical="center" shrinkToFit="1"/>
    </xf>
    <xf numFmtId="0" fontId="50" fillId="2" borderId="0" xfId="4" applyFont="1" applyFill="1" applyBorder="1" applyAlignment="1">
      <alignment vertical="center" shrinkToFit="1"/>
    </xf>
    <xf numFmtId="169" fontId="50" fillId="2" borderId="0" xfId="4" applyNumberFormat="1" applyFont="1" applyFill="1" applyBorder="1" applyAlignment="1">
      <alignment vertical="center" shrinkToFit="1"/>
    </xf>
    <xf numFmtId="0" fontId="17" fillId="2" borderId="0" xfId="3" applyFont="1" applyFill="1" applyBorder="1" applyAlignment="1">
      <alignment horizontal="centerContinuous" vertical="center" wrapText="1"/>
    </xf>
    <xf numFmtId="0" fontId="19" fillId="2" borderId="0" xfId="4" applyFont="1" applyFill="1" applyBorder="1" applyAlignment="1">
      <alignment vertical="center" wrapText="1"/>
    </xf>
    <xf numFmtId="0" fontId="43" fillId="2" borderId="0" xfId="4" applyFont="1" applyFill="1" applyBorder="1" applyAlignment="1">
      <alignment vertical="center" wrapText="1"/>
    </xf>
    <xf numFmtId="0" fontId="15" fillId="2" borderId="0" xfId="4" applyFont="1" applyFill="1" applyBorder="1" applyAlignment="1">
      <alignment horizontal="left" vertical="center" wrapText="1"/>
    </xf>
    <xf numFmtId="0" fontId="15" fillId="7" borderId="0" xfId="4" applyFont="1" applyFill="1" applyBorder="1" applyAlignment="1">
      <alignment horizontal="left" vertical="center" wrapText="1"/>
    </xf>
    <xf numFmtId="0" fontId="15" fillId="3" borderId="0" xfId="4" applyFont="1" applyFill="1" applyBorder="1" applyAlignment="1">
      <alignment vertical="center" wrapText="1"/>
    </xf>
    <xf numFmtId="0" fontId="15" fillId="7" borderId="0" xfId="4" applyFont="1" applyFill="1" applyBorder="1" applyAlignment="1">
      <alignment vertical="center" wrapText="1"/>
    </xf>
    <xf numFmtId="0" fontId="20" fillId="7" borderId="6" xfId="4" applyFont="1" applyFill="1" applyBorder="1" applyAlignment="1">
      <alignment vertical="center" wrapText="1"/>
    </xf>
    <xf numFmtId="0" fontId="50" fillId="2" borderId="0" xfId="4" applyFont="1" applyFill="1" applyBorder="1" applyAlignment="1">
      <alignment vertical="center" wrapText="1"/>
    </xf>
    <xf numFmtId="0" fontId="52" fillId="2" borderId="0" xfId="4" applyFont="1" applyFill="1" applyBorder="1" applyAlignment="1">
      <alignment vertical="center" wrapText="1"/>
    </xf>
    <xf numFmtId="0" fontId="20" fillId="3" borderId="0" xfId="0" applyFont="1" applyFill="1" applyBorder="1" applyAlignment="1">
      <alignment horizontal="left" vertical="center" wrapText="1" indent="1"/>
    </xf>
    <xf numFmtId="0" fontId="20" fillId="7" borderId="6" xfId="0" applyFont="1" applyFill="1" applyBorder="1" applyAlignment="1">
      <alignment horizontal="left" vertical="center" wrapText="1" indent="1"/>
    </xf>
    <xf numFmtId="0" fontId="20" fillId="0" borderId="6" xfId="4" applyFont="1" applyFill="1" applyBorder="1" applyAlignment="1">
      <alignment vertical="center" shrinkToFit="1"/>
    </xf>
    <xf numFmtId="0" fontId="30" fillId="2" borderId="0" xfId="4" applyFont="1" applyFill="1" applyBorder="1" applyAlignment="1">
      <alignment horizontal="center" vertical="center" wrapText="1" shrinkToFit="1"/>
    </xf>
    <xf numFmtId="0" fontId="44" fillId="2" borderId="0" xfId="4" applyFont="1" applyFill="1" applyBorder="1" applyAlignment="1">
      <alignment horizontal="centerContinuous" vertical="center" wrapText="1" shrinkToFit="1"/>
    </xf>
    <xf numFmtId="17" fontId="30" fillId="2" borderId="0" xfId="4" applyNumberFormat="1" applyFont="1" applyFill="1" applyBorder="1" applyAlignment="1">
      <alignment horizontal="right" vertical="center" wrapText="1" shrinkToFit="1"/>
    </xf>
    <xf numFmtId="10" fontId="15" fillId="0" borderId="6" xfId="2" applyNumberFormat="1" applyFont="1" applyFill="1" applyBorder="1" applyAlignment="1">
      <alignment horizontal="right" vertical="center" wrapText="1" shrinkToFit="1"/>
    </xf>
    <xf numFmtId="168" fontId="15" fillId="0" borderId="6" xfId="1" applyNumberFormat="1" applyFont="1" applyFill="1" applyBorder="1" applyAlignment="1">
      <alignment horizontal="right" vertical="center" wrapText="1" shrinkToFit="1"/>
    </xf>
    <xf numFmtId="0" fontId="15" fillId="7" borderId="0" xfId="0" applyFont="1" applyFill="1" applyBorder="1" applyAlignment="1">
      <alignment horizontal="left" vertical="center" wrapText="1" indent="1"/>
    </xf>
    <xf numFmtId="0" fontId="15" fillId="3" borderId="0" xfId="0" applyFont="1" applyFill="1" applyBorder="1" applyAlignment="1">
      <alignment horizontal="left" vertical="center" wrapText="1" indent="1"/>
    </xf>
    <xf numFmtId="0" fontId="14" fillId="2" borderId="0" xfId="0" applyFont="1" applyFill="1" applyBorder="1" applyAlignment="1">
      <alignment horizontal="right" vertical="center" wrapText="1" shrinkToFit="1"/>
    </xf>
    <xf numFmtId="166" fontId="20" fillId="0" borderId="0" xfId="1" applyNumberFormat="1" applyFont="1" applyFill="1" applyAlignment="1">
      <alignment horizontal="right" wrapText="1" shrinkToFit="1"/>
    </xf>
    <xf numFmtId="166" fontId="20" fillId="7" borderId="0" xfId="1" applyNumberFormat="1" applyFont="1" applyFill="1" applyAlignment="1">
      <alignment horizontal="right" wrapText="1" shrinkToFit="1"/>
    </xf>
    <xf numFmtId="166" fontId="20" fillId="7" borderId="3" xfId="1" applyNumberFormat="1" applyFont="1" applyFill="1" applyBorder="1" applyAlignment="1">
      <alignment horizontal="right" wrapText="1" shrinkToFit="1"/>
    </xf>
    <xf numFmtId="167" fontId="15" fillId="3" borderId="0" xfId="2" applyNumberFormat="1" applyFont="1" applyFill="1" applyBorder="1" applyAlignment="1">
      <alignment horizontal="right" wrapText="1" shrinkToFit="1"/>
    </xf>
    <xf numFmtId="167" fontId="15" fillId="7" borderId="0" xfId="2" applyNumberFormat="1" applyFont="1" applyFill="1" applyBorder="1" applyAlignment="1">
      <alignment horizontal="right" wrapText="1" shrinkToFit="1"/>
    </xf>
    <xf numFmtId="167" fontId="15" fillId="7" borderId="1" xfId="2" applyNumberFormat="1" applyFont="1" applyFill="1" applyBorder="1" applyAlignment="1">
      <alignment horizontal="right" wrapText="1" shrinkToFit="1"/>
    </xf>
    <xf numFmtId="166" fontId="15" fillId="7" borderId="0" xfId="1" applyNumberFormat="1" applyFont="1" applyFill="1" applyBorder="1" applyAlignment="1">
      <alignment horizontal="right" wrapText="1" shrinkToFit="1"/>
    </xf>
    <xf numFmtId="166" fontId="15" fillId="2" borderId="0" xfId="1" applyNumberFormat="1" applyFont="1" applyFill="1" applyBorder="1" applyAlignment="1">
      <alignment horizontal="right" wrapText="1" shrinkToFit="1"/>
    </xf>
    <xf numFmtId="166" fontId="15" fillId="7" borderId="3" xfId="1" applyNumberFormat="1" applyFont="1" applyFill="1" applyBorder="1" applyAlignment="1">
      <alignment horizontal="right" wrapText="1" shrinkToFit="1"/>
    </xf>
    <xf numFmtId="166" fontId="15" fillId="2" borderId="5" xfId="1" applyNumberFormat="1" applyFont="1" applyFill="1" applyBorder="1" applyAlignment="1">
      <alignment horizontal="right" wrapText="1" shrinkToFit="1"/>
    </xf>
    <xf numFmtId="166" fontId="15" fillId="3" borderId="5" xfId="1" applyNumberFormat="1" applyFont="1" applyFill="1" applyBorder="1" applyAlignment="1">
      <alignment horizontal="right" wrapText="1" shrinkToFit="1"/>
    </xf>
    <xf numFmtId="166" fontId="15" fillId="2" borderId="3" xfId="1" applyNumberFormat="1" applyFont="1" applyFill="1" applyBorder="1" applyAlignment="1">
      <alignment horizontal="right" wrapText="1" shrinkToFit="1"/>
    </xf>
    <xf numFmtId="166" fontId="15" fillId="3" borderId="3" xfId="1" applyNumberFormat="1" applyFont="1" applyFill="1" applyBorder="1" applyAlignment="1">
      <alignment horizontal="right" wrapText="1" shrinkToFit="1"/>
    </xf>
    <xf numFmtId="0" fontId="24" fillId="3" borderId="6" xfId="0" applyFont="1" applyFill="1" applyBorder="1" applyAlignment="1">
      <alignment horizontal="right" wrapText="1" shrinkToFit="1"/>
    </xf>
    <xf numFmtId="166" fontId="24" fillId="3" borderId="6" xfId="1" applyNumberFormat="1" applyFont="1" applyFill="1" applyBorder="1" applyAlignment="1">
      <alignment horizontal="right" wrapText="1" shrinkToFit="1"/>
    </xf>
    <xf numFmtId="166" fontId="15" fillId="3" borderId="6" xfId="1" applyNumberFormat="1" applyFont="1" applyFill="1" applyBorder="1" applyAlignment="1">
      <alignment horizontal="right" wrapText="1" shrinkToFit="1"/>
    </xf>
    <xf numFmtId="0" fontId="17" fillId="3" borderId="0" xfId="3" applyFont="1" applyFill="1" applyBorder="1" applyAlignment="1">
      <alignment horizontal="center" vertical="center"/>
    </xf>
    <xf numFmtId="0" fontId="30" fillId="3" borderId="0" xfId="0" applyFont="1" applyFill="1" applyBorder="1" applyAlignment="1">
      <alignment horizontal="right" vertical="center"/>
    </xf>
    <xf numFmtId="166" fontId="24" fillId="3" borderId="0" xfId="1" applyNumberFormat="1" applyFont="1" applyFill="1" applyBorder="1" applyAlignment="1">
      <alignment horizontal="center" vertical="center"/>
    </xf>
    <xf numFmtId="167" fontId="14" fillId="3" borderId="0" xfId="2" applyNumberFormat="1" applyFont="1" applyFill="1" applyBorder="1" applyAlignment="1">
      <alignment horizontal="center" vertical="center"/>
    </xf>
    <xf numFmtId="0" fontId="15" fillId="3" borderId="0" xfId="3" applyFont="1" applyFill="1" applyBorder="1" applyAlignment="1">
      <alignment horizontal="center" vertical="center"/>
    </xf>
    <xf numFmtId="0" fontId="15" fillId="3" borderId="0" xfId="4" applyFont="1" applyFill="1" applyBorder="1" applyAlignment="1">
      <alignment horizontal="center" vertical="center"/>
    </xf>
    <xf numFmtId="43" fontId="24" fillId="3" borderId="0" xfId="0" applyNumberFormat="1" applyFont="1" applyFill="1" applyBorder="1" applyAlignment="1">
      <alignment vertical="center"/>
    </xf>
    <xf numFmtId="0" fontId="15" fillId="3" borderId="0" xfId="3" applyFont="1" applyFill="1" applyBorder="1" applyAlignment="1">
      <alignment vertical="center"/>
    </xf>
    <xf numFmtId="0" fontId="15" fillId="7" borderId="6" xfId="3" applyFont="1" applyFill="1" applyBorder="1" applyAlignment="1">
      <alignment horizontal="right" vertical="center" wrapText="1" shrinkToFit="1"/>
    </xf>
    <xf numFmtId="10" fontId="15" fillId="4" borderId="0" xfId="2" applyNumberFormat="1" applyFont="1" applyFill="1" applyBorder="1" applyAlignment="1">
      <alignment horizontal="right" vertical="center" wrapText="1" shrinkToFit="1"/>
    </xf>
    <xf numFmtId="0" fontId="15" fillId="3" borderId="0" xfId="4" applyFont="1" applyFill="1" applyBorder="1" applyAlignment="1">
      <alignment horizontal="left" vertical="center" shrinkToFit="1"/>
    </xf>
    <xf numFmtId="0" fontId="15" fillId="3" borderId="0" xfId="4" applyFont="1" applyFill="1" applyBorder="1" applyAlignment="1">
      <alignment vertical="center" shrinkToFit="1"/>
    </xf>
    <xf numFmtId="165" fontId="17" fillId="2" borderId="0" xfId="1" applyNumberFormat="1" applyFont="1" applyFill="1" applyBorder="1" applyAlignment="1">
      <alignment horizontal="right" vertical="center" wrapText="1" shrinkToFit="1"/>
    </xf>
    <xf numFmtId="165" fontId="17" fillId="7" borderId="0" xfId="1" applyNumberFormat="1" applyFont="1" applyFill="1" applyBorder="1" applyAlignment="1">
      <alignment horizontal="right" vertical="center" wrapText="1" shrinkToFit="1"/>
    </xf>
    <xf numFmtId="165" fontId="17" fillId="2" borderId="4" xfId="1" applyNumberFormat="1" applyFont="1" applyFill="1" applyBorder="1" applyAlignment="1">
      <alignment horizontal="right" vertical="center" wrapText="1" shrinkToFit="1"/>
    </xf>
    <xf numFmtId="165" fontId="17" fillId="7" borderId="3" xfId="1" applyNumberFormat="1" applyFont="1" applyFill="1" applyBorder="1" applyAlignment="1">
      <alignment horizontal="right" vertical="center" wrapText="1" shrinkToFit="1"/>
    </xf>
    <xf numFmtId="165" fontId="17" fillId="2" borderId="5" xfId="1" applyNumberFormat="1" applyFont="1" applyFill="1" applyBorder="1" applyAlignment="1">
      <alignment horizontal="right" vertical="center" wrapText="1" shrinkToFit="1"/>
    </xf>
    <xf numFmtId="165" fontId="17" fillId="7" borderId="5" xfId="1" applyNumberFormat="1" applyFont="1" applyFill="1" applyBorder="1" applyAlignment="1">
      <alignment horizontal="right" vertical="center" wrapText="1" shrinkToFit="1"/>
    </xf>
    <xf numFmtId="165" fontId="17" fillId="2" borderId="3" xfId="1" applyNumberFormat="1" applyFont="1" applyFill="1" applyBorder="1" applyAlignment="1">
      <alignment horizontal="right" vertical="center" wrapText="1" shrinkToFit="1"/>
    </xf>
    <xf numFmtId="165" fontId="17" fillId="7" borderId="6" xfId="1" applyNumberFormat="1" applyFont="1" applyFill="1" applyBorder="1" applyAlignment="1">
      <alignment horizontal="right" vertical="center" wrapText="1" shrinkToFit="1"/>
    </xf>
    <xf numFmtId="165" fontId="17" fillId="3" borderId="6" xfId="1" applyNumberFormat="1" applyFont="1" applyFill="1" applyBorder="1" applyAlignment="1">
      <alignment horizontal="right" vertical="center" wrapText="1" shrinkToFit="1"/>
    </xf>
    <xf numFmtId="165" fontId="17" fillId="2" borderId="6" xfId="1" applyNumberFormat="1" applyFont="1" applyFill="1" applyBorder="1" applyAlignment="1">
      <alignment horizontal="right" vertical="center" wrapText="1" shrinkToFit="1"/>
    </xf>
    <xf numFmtId="164" fontId="14" fillId="0" borderId="0" xfId="1" applyFont="1" applyFill="1" applyAlignment="1">
      <alignment horizontal="right" vertical="center" wrapText="1" shrinkToFit="1"/>
    </xf>
    <xf numFmtId="164" fontId="14" fillId="7" borderId="0" xfId="1" applyNumberFormat="1" applyFont="1" applyFill="1" applyAlignment="1">
      <alignment horizontal="right" vertical="center" wrapText="1" shrinkToFit="1"/>
    </xf>
    <xf numFmtId="10" fontId="14" fillId="7" borderId="6" xfId="2" applyNumberFormat="1" applyFont="1" applyFill="1" applyBorder="1" applyAlignment="1">
      <alignment horizontal="right" vertical="center" wrapText="1" shrinkToFit="1"/>
    </xf>
    <xf numFmtId="165" fontId="17" fillId="3" borderId="5" xfId="1" applyNumberFormat="1" applyFont="1" applyFill="1" applyBorder="1" applyAlignment="1">
      <alignment horizontal="right" vertical="center" wrapText="1" shrinkToFit="1"/>
    </xf>
    <xf numFmtId="165" fontId="17" fillId="3" borderId="0" xfId="1" applyNumberFormat="1" applyFont="1" applyFill="1" applyBorder="1" applyAlignment="1">
      <alignment horizontal="right" vertical="center" wrapText="1" shrinkToFit="1"/>
    </xf>
    <xf numFmtId="165" fontId="17" fillId="7" borderId="0" xfId="1" applyNumberFormat="1" applyFont="1" applyFill="1" applyBorder="1" applyAlignment="1">
      <alignment horizontal="right" wrapText="1" shrinkToFit="1"/>
    </xf>
    <xf numFmtId="166" fontId="17" fillId="3" borderId="0" xfId="1" applyNumberFormat="1" applyFont="1" applyFill="1" applyBorder="1" applyAlignment="1">
      <alignment horizontal="right" vertical="center" wrapText="1" shrinkToFit="1"/>
    </xf>
    <xf numFmtId="166" fontId="17" fillId="7" borderId="6" xfId="1" applyNumberFormat="1" applyFont="1" applyFill="1" applyBorder="1" applyAlignment="1">
      <alignment horizontal="right" vertical="center" wrapText="1" shrinkToFit="1"/>
    </xf>
    <xf numFmtId="165" fontId="17" fillId="0" borderId="3" xfId="1" applyNumberFormat="1" applyFont="1" applyFill="1" applyBorder="1" applyAlignment="1">
      <alignment horizontal="right" vertical="center" wrapText="1" shrinkToFit="1"/>
    </xf>
    <xf numFmtId="0" fontId="17" fillId="3" borderId="0" xfId="0" applyFont="1" applyFill="1" applyBorder="1" applyAlignment="1">
      <alignment horizontal="right" vertical="center" wrapText="1" shrinkToFit="1"/>
    </xf>
    <xf numFmtId="165" fontId="17" fillId="2" borderId="0" xfId="1" applyNumberFormat="1" applyFont="1" applyFill="1" applyBorder="1" applyAlignment="1">
      <alignment horizontal="right" wrapText="1" shrinkToFit="1"/>
    </xf>
    <xf numFmtId="165" fontId="17" fillId="7" borderId="3" xfId="1" applyNumberFormat="1" applyFont="1" applyFill="1" applyBorder="1" applyAlignment="1">
      <alignment horizontal="right" wrapText="1" shrinkToFit="1"/>
    </xf>
    <xf numFmtId="165" fontId="17" fillId="2" borderId="5" xfId="1" applyNumberFormat="1" applyFont="1" applyFill="1" applyBorder="1" applyAlignment="1">
      <alignment horizontal="right" wrapText="1" shrinkToFit="1"/>
    </xf>
    <xf numFmtId="165" fontId="17" fillId="3" borderId="5" xfId="1" applyNumberFormat="1" applyFont="1" applyFill="1" applyBorder="1" applyAlignment="1">
      <alignment horizontal="right" wrapText="1" shrinkToFit="1"/>
    </xf>
    <xf numFmtId="165" fontId="17" fillId="0" borderId="3" xfId="1" applyNumberFormat="1" applyFont="1" applyFill="1" applyBorder="1" applyAlignment="1">
      <alignment horizontal="right" wrapText="1" shrinkToFit="1"/>
    </xf>
    <xf numFmtId="165" fontId="17" fillId="3" borderId="6" xfId="1" applyNumberFormat="1" applyFont="1" applyFill="1" applyBorder="1" applyAlignment="1">
      <alignment horizontal="right" wrapText="1" shrinkToFit="1"/>
    </xf>
    <xf numFmtId="37" fontId="17" fillId="3" borderId="0" xfId="0" applyNumberFormat="1" applyFont="1" applyFill="1" applyAlignment="1">
      <alignment horizontal="right" vertical="center" wrapText="1" shrinkToFit="1"/>
    </xf>
    <xf numFmtId="164" fontId="17" fillId="3" borderId="0" xfId="1" applyNumberFormat="1" applyFont="1" applyFill="1" applyBorder="1" applyAlignment="1">
      <alignment horizontal="right" vertical="center" wrapText="1" shrinkToFit="1"/>
    </xf>
    <xf numFmtId="0" fontId="17" fillId="0" borderId="6" xfId="0" applyFont="1" applyFill="1" applyBorder="1" applyAlignment="1">
      <alignment vertical="center" wrapText="1"/>
    </xf>
    <xf numFmtId="0" fontId="53" fillId="0" borderId="2" xfId="0" applyFont="1" applyBorder="1" applyAlignment="1">
      <alignment vertical="center" wrapText="1"/>
    </xf>
    <xf numFmtId="0" fontId="44" fillId="2" borderId="2" xfId="4" applyFont="1" applyFill="1" applyBorder="1" applyAlignment="1">
      <alignment vertical="center" wrapText="1" shrinkToFit="1"/>
    </xf>
    <xf numFmtId="0" fontId="44" fillId="3" borderId="2" xfId="4" applyFont="1" applyFill="1" applyBorder="1" applyAlignment="1">
      <alignment horizontal="center" vertical="center" wrapText="1" shrinkToFit="1"/>
    </xf>
    <xf numFmtId="165" fontId="14" fillId="0" borderId="0" xfId="1" applyNumberFormat="1" applyFont="1" applyFill="1" applyAlignment="1">
      <alignment horizontal="right" vertical="center" wrapText="1" shrinkToFit="1"/>
    </xf>
    <xf numFmtId="165" fontId="14" fillId="7" borderId="0" xfId="1" applyNumberFormat="1" applyFont="1" applyFill="1" applyAlignment="1">
      <alignment horizontal="right" vertical="center" wrapText="1" shrinkToFit="1"/>
    </xf>
    <xf numFmtId="165" fontId="14" fillId="7" borderId="3" xfId="1" applyNumberFormat="1" applyFont="1" applyFill="1" applyBorder="1" applyAlignment="1">
      <alignment horizontal="right" vertical="center" wrapText="1" shrinkToFit="1"/>
    </xf>
    <xf numFmtId="165" fontId="17" fillId="3" borderId="3" xfId="1" applyNumberFormat="1" applyFont="1" applyFill="1" applyBorder="1" applyAlignment="1">
      <alignment horizontal="right" vertical="center" wrapText="1" shrinkToFit="1"/>
    </xf>
    <xf numFmtId="165" fontId="17" fillId="7" borderId="7" xfId="1" applyNumberFormat="1" applyFont="1" applyFill="1" applyBorder="1" applyAlignment="1">
      <alignment horizontal="right" vertical="center" wrapText="1" shrinkToFit="1"/>
    </xf>
    <xf numFmtId="165" fontId="14" fillId="7" borderId="1" xfId="1" applyNumberFormat="1" applyFont="1" applyFill="1" applyBorder="1" applyAlignment="1">
      <alignment horizontal="right" vertical="center" wrapText="1" shrinkToFit="1"/>
    </xf>
    <xf numFmtId="165" fontId="17" fillId="3" borderId="7" xfId="1" applyNumberFormat="1" applyFont="1" applyFill="1" applyBorder="1" applyAlignment="1">
      <alignment horizontal="right" vertical="center" wrapText="1" shrinkToFit="1"/>
    </xf>
    <xf numFmtId="166" fontId="20" fillId="0" borderId="0" xfId="1" applyNumberFormat="1" applyFont="1" applyFill="1" applyAlignment="1">
      <alignment horizontal="right" shrinkToFit="1"/>
    </xf>
    <xf numFmtId="166" fontId="20" fillId="7" borderId="0" xfId="1" applyNumberFormat="1" applyFont="1" applyFill="1" applyAlignment="1">
      <alignment horizontal="right" shrinkToFit="1"/>
    </xf>
    <xf numFmtId="166" fontId="20" fillId="7" borderId="3" xfId="1" applyNumberFormat="1" applyFont="1" applyFill="1" applyBorder="1" applyAlignment="1">
      <alignment horizontal="right" shrinkToFit="1"/>
    </xf>
    <xf numFmtId="166" fontId="20" fillId="0" borderId="3" xfId="1" applyNumberFormat="1" applyFont="1" applyFill="1" applyBorder="1" applyAlignment="1">
      <alignment horizontal="right" shrinkToFit="1"/>
    </xf>
    <xf numFmtId="166" fontId="20" fillId="7" borderId="7" xfId="1" applyNumberFormat="1" applyFont="1" applyFill="1" applyBorder="1" applyAlignment="1">
      <alignment horizontal="right" vertical="center" shrinkToFit="1"/>
    </xf>
    <xf numFmtId="166" fontId="15" fillId="3" borderId="7" xfId="1" applyNumberFormat="1" applyFont="1" applyFill="1" applyBorder="1" applyAlignment="1">
      <alignment horizontal="right" vertical="center" wrapText="1" shrinkToFit="1"/>
    </xf>
    <xf numFmtId="10" fontId="14" fillId="3" borderId="0" xfId="2" applyNumberFormat="1" applyFont="1" applyFill="1" applyBorder="1" applyAlignment="1">
      <alignment horizontal="right" vertical="center" wrapText="1" shrinkToFit="1"/>
    </xf>
    <xf numFmtId="164" fontId="20" fillId="3" borderId="0" xfId="1" applyNumberFormat="1" applyFont="1" applyFill="1" applyBorder="1" applyAlignment="1">
      <alignment horizontal="right" vertical="center" wrapText="1" shrinkToFit="1"/>
    </xf>
    <xf numFmtId="0" fontId="15" fillId="3" borderId="0" xfId="4" applyFont="1" applyFill="1" applyBorder="1" applyAlignment="1">
      <alignment horizontal="left" vertical="center" wrapText="1" shrinkToFit="1"/>
    </xf>
    <xf numFmtId="0" fontId="15" fillId="3" borderId="0" xfId="4" applyFont="1" applyFill="1" applyBorder="1" applyAlignment="1">
      <alignment vertical="center" wrapText="1" shrinkToFit="1"/>
    </xf>
    <xf numFmtId="0" fontId="15" fillId="3" borderId="0" xfId="0" applyFont="1" applyFill="1" applyAlignment="1">
      <alignment vertical="center" wrapText="1"/>
    </xf>
    <xf numFmtId="0" fontId="15" fillId="7" borderId="0" xfId="3" applyFont="1" applyFill="1" applyBorder="1" applyAlignment="1">
      <alignment vertical="center" wrapText="1"/>
    </xf>
    <xf numFmtId="0" fontId="15" fillId="3" borderId="0" xfId="3" applyFont="1" applyFill="1" applyBorder="1" applyAlignment="1">
      <alignment vertical="center" wrapText="1"/>
    </xf>
    <xf numFmtId="166" fontId="17" fillId="3" borderId="6" xfId="1" applyNumberFormat="1" applyFont="1" applyFill="1" applyBorder="1" applyAlignment="1">
      <alignment horizontal="right" vertical="center" wrapText="1" shrinkToFit="1"/>
    </xf>
    <xf numFmtId="0" fontId="15" fillId="2" borderId="0" xfId="4" applyFont="1" applyFill="1" applyBorder="1" applyAlignment="1">
      <alignment wrapText="1" shrinkToFit="1"/>
    </xf>
    <xf numFmtId="166" fontId="23" fillId="3" borderId="0" xfId="1" applyNumberFormat="1" applyFont="1" applyFill="1" applyBorder="1" applyAlignment="1">
      <alignment horizontal="right" vertical="center" wrapText="1" shrinkToFit="1"/>
    </xf>
    <xf numFmtId="166" fontId="23" fillId="0" borderId="0" xfId="1" applyNumberFormat="1" applyFont="1" applyFill="1" applyBorder="1" applyAlignment="1">
      <alignment horizontal="right" vertical="center" wrapText="1" shrinkToFit="1"/>
    </xf>
    <xf numFmtId="0" fontId="20" fillId="3" borderId="0" xfId="0" applyFont="1" applyFill="1" applyBorder="1" applyAlignment="1">
      <alignment horizontal="left" vertical="center" wrapText="1"/>
    </xf>
    <xf numFmtId="0" fontId="20" fillId="2" borderId="3" xfId="0" applyFont="1" applyFill="1" applyBorder="1" applyAlignment="1">
      <alignment horizontal="left" wrapText="1"/>
    </xf>
    <xf numFmtId="0" fontId="15" fillId="7" borderId="0" xfId="0" applyFont="1" applyFill="1" applyBorder="1" applyAlignment="1">
      <alignment wrapText="1"/>
    </xf>
    <xf numFmtId="169" fontId="23" fillId="7" borderId="0" xfId="0" applyNumberFormat="1" applyFont="1" applyFill="1" applyAlignment="1">
      <alignment horizontal="right" vertical="center" wrapText="1" shrinkToFit="1"/>
    </xf>
    <xf numFmtId="0" fontId="20" fillId="2" borderId="3" xfId="0" applyFont="1" applyFill="1" applyBorder="1" applyAlignment="1">
      <alignment wrapText="1"/>
    </xf>
    <xf numFmtId="169" fontId="23" fillId="0" borderId="3" xfId="0" applyNumberFormat="1" applyFont="1" applyFill="1" applyBorder="1" applyAlignment="1">
      <alignment horizontal="right" vertical="center" wrapText="1" shrinkToFit="1"/>
    </xf>
    <xf numFmtId="0" fontId="14" fillId="7" borderId="0" xfId="0" applyFont="1" applyFill="1" applyBorder="1" applyAlignment="1">
      <alignment wrapText="1"/>
    </xf>
    <xf numFmtId="166" fontId="23" fillId="3" borderId="6" xfId="1" applyNumberFormat="1" applyFont="1" applyFill="1" applyBorder="1" applyAlignment="1">
      <alignment horizontal="right" vertical="center" wrapText="1" shrinkToFit="1"/>
    </xf>
    <xf numFmtId="169" fontId="23" fillId="0" borderId="6" xfId="0" applyNumberFormat="1" applyFont="1" applyFill="1" applyBorder="1" applyAlignment="1">
      <alignment horizontal="right" vertical="center" wrapText="1" shrinkToFit="1"/>
    </xf>
    <xf numFmtId="0" fontId="23" fillId="2" borderId="0" xfId="0" applyFont="1" applyFill="1" applyBorder="1" applyAlignment="1">
      <alignment horizontal="right" vertical="center" wrapText="1" shrinkToFit="1"/>
    </xf>
    <xf numFmtId="0" fontId="20" fillId="2" borderId="0" xfId="0" applyFont="1" applyFill="1" applyAlignment="1">
      <alignment wrapText="1"/>
    </xf>
    <xf numFmtId="0" fontId="23" fillId="0" borderId="0" xfId="0" applyFont="1" applyFill="1" applyAlignment="1">
      <alignment horizontal="right" vertical="center" wrapText="1" shrinkToFit="1"/>
    </xf>
    <xf numFmtId="0" fontId="23" fillId="2" borderId="0" xfId="0" applyFont="1" applyFill="1" applyAlignment="1">
      <alignment horizontal="right" vertical="center" wrapText="1" shrinkToFit="1"/>
    </xf>
    <xf numFmtId="0" fontId="20" fillId="7" borderId="0" xfId="0" quotePrefix="1" applyFont="1" applyFill="1" applyAlignment="1">
      <alignment horizontal="left" wrapText="1"/>
    </xf>
    <xf numFmtId="0" fontId="23" fillId="7" borderId="0" xfId="0" applyFont="1" applyFill="1" applyAlignment="1">
      <alignment horizontal="right" vertical="center" wrapText="1" shrinkToFit="1"/>
    </xf>
    <xf numFmtId="0" fontId="23" fillId="7" borderId="6" xfId="0" applyFont="1" applyFill="1" applyBorder="1" applyAlignment="1">
      <alignment horizontal="right" vertical="center" wrapText="1" shrinkToFit="1"/>
    </xf>
    <xf numFmtId="0" fontId="17" fillId="3" borderId="0" xfId="0" applyFont="1" applyFill="1" applyAlignment="1">
      <alignment horizontal="right" vertical="center" wrapText="1" shrinkToFit="1"/>
    </xf>
    <xf numFmtId="173" fontId="17" fillId="3" borderId="0" xfId="5" applyNumberFormat="1" applyFont="1" applyFill="1" applyBorder="1" applyAlignment="1">
      <alignment horizontal="right" vertical="center" wrapText="1" shrinkToFit="1"/>
    </xf>
    <xf numFmtId="0" fontId="24" fillId="3" borderId="0" xfId="3" applyFont="1" applyFill="1" applyBorder="1" applyAlignment="1">
      <alignment horizontal="right" vertical="center" wrapText="1" shrinkToFit="1"/>
    </xf>
    <xf numFmtId="166" fontId="15" fillId="7" borderId="6" xfId="3" applyNumberFormat="1" applyFont="1" applyFill="1" applyBorder="1" applyAlignment="1">
      <alignment horizontal="right" vertical="center" wrapText="1" shrinkToFit="1"/>
    </xf>
    <xf numFmtId="37" fontId="17" fillId="3" borderId="0" xfId="0" applyNumberFormat="1" applyFont="1" applyFill="1" applyAlignment="1">
      <alignment horizontal="right" wrapText="1" shrinkToFit="1"/>
    </xf>
    <xf numFmtId="0" fontId="17" fillId="3" borderId="0" xfId="0" applyFont="1" applyFill="1" applyAlignment="1">
      <alignment horizontal="right" wrapText="1" shrinkToFit="1"/>
    </xf>
    <xf numFmtId="0" fontId="17" fillId="3" borderId="0" xfId="0" applyFont="1" applyFill="1" applyBorder="1" applyAlignment="1">
      <alignment horizontal="right" wrapText="1" shrinkToFit="1"/>
    </xf>
    <xf numFmtId="166" fontId="17" fillId="3" borderId="0" xfId="1" applyNumberFormat="1" applyFont="1" applyFill="1" applyBorder="1" applyAlignment="1">
      <alignment horizontal="right" wrapText="1" shrinkToFit="1"/>
    </xf>
    <xf numFmtId="173" fontId="15" fillId="3" borderId="0" xfId="5" applyNumberFormat="1" applyFont="1" applyFill="1" applyBorder="1" applyAlignment="1">
      <alignment horizontal="right" wrapText="1" shrinkToFit="1"/>
    </xf>
    <xf numFmtId="37" fontId="17" fillId="7" borderId="0" xfId="0" applyNumberFormat="1" applyFont="1" applyFill="1" applyAlignment="1">
      <alignment horizontal="right" wrapText="1" shrinkToFit="1"/>
    </xf>
    <xf numFmtId="0" fontId="17" fillId="7" borderId="0" xfId="0" applyFont="1" applyFill="1" applyAlignment="1">
      <alignment horizontal="right" wrapText="1" shrinkToFit="1"/>
    </xf>
    <xf numFmtId="0" fontId="17" fillId="7" borderId="0" xfId="0" applyFont="1" applyFill="1" applyBorder="1" applyAlignment="1">
      <alignment horizontal="right" wrapText="1" shrinkToFit="1"/>
    </xf>
    <xf numFmtId="166" fontId="17" fillId="7" borderId="0" xfId="1" applyNumberFormat="1" applyFont="1" applyFill="1" applyBorder="1" applyAlignment="1">
      <alignment horizontal="right" wrapText="1" shrinkToFit="1"/>
    </xf>
    <xf numFmtId="165" fontId="26" fillId="3" borderId="0" xfId="1" applyNumberFormat="1" applyFont="1" applyFill="1" applyBorder="1" applyAlignment="1">
      <alignment horizontal="right" wrapText="1" shrinkToFit="1"/>
    </xf>
    <xf numFmtId="0" fontId="24" fillId="3" borderId="0" xfId="0" applyFont="1" applyFill="1" applyAlignment="1">
      <alignment horizontal="right" wrapText="1" shrinkToFit="1"/>
    </xf>
    <xf numFmtId="169" fontId="24" fillId="3" borderId="0" xfId="0" applyNumberFormat="1" applyFont="1" applyFill="1" applyAlignment="1">
      <alignment horizontal="right" wrapText="1" shrinkToFit="1"/>
    </xf>
    <xf numFmtId="0" fontId="15" fillId="3" borderId="0" xfId="0" applyFont="1" applyFill="1" applyBorder="1" applyAlignment="1">
      <alignment horizontal="right" wrapText="1" shrinkToFit="1"/>
    </xf>
    <xf numFmtId="169" fontId="24" fillId="3" borderId="0" xfId="0" applyNumberFormat="1" applyFont="1" applyFill="1" applyBorder="1" applyAlignment="1">
      <alignment horizontal="right" wrapText="1" shrinkToFit="1"/>
    </xf>
    <xf numFmtId="0" fontId="24" fillId="7" borderId="0" xfId="0" applyFont="1" applyFill="1" applyAlignment="1">
      <alignment horizontal="right" wrapText="1" shrinkToFit="1"/>
    </xf>
    <xf numFmtId="165" fontId="24" fillId="3" borderId="0" xfId="1" applyNumberFormat="1" applyFont="1" applyFill="1" applyBorder="1" applyAlignment="1">
      <alignment horizontal="right" wrapText="1" shrinkToFit="1"/>
    </xf>
    <xf numFmtId="37" fontId="17" fillId="2" borderId="0" xfId="0" applyNumberFormat="1" applyFont="1" applyFill="1" applyAlignment="1">
      <alignment horizontal="right" wrapText="1" shrinkToFit="1"/>
    </xf>
    <xf numFmtId="166" fontId="15" fillId="3" borderId="0" xfId="1" applyNumberFormat="1" applyFont="1" applyFill="1" applyBorder="1" applyAlignment="1">
      <alignment horizontal="right" wrapText="1" shrinkToFit="1"/>
    </xf>
    <xf numFmtId="165" fontId="15" fillId="3" borderId="0" xfId="1" applyNumberFormat="1" applyFont="1" applyFill="1" applyBorder="1" applyAlignment="1">
      <alignment horizontal="right" wrapText="1" shrinkToFit="1"/>
    </xf>
    <xf numFmtId="0" fontId="15" fillId="3" borderId="0" xfId="0" applyFont="1" applyFill="1" applyAlignment="1">
      <alignment horizontal="right" wrapText="1" shrinkToFit="1"/>
    </xf>
    <xf numFmtId="165" fontId="17" fillId="3" borderId="0" xfId="1" applyNumberFormat="1" applyFont="1" applyFill="1" applyBorder="1" applyAlignment="1">
      <alignment horizontal="right" wrapText="1" shrinkToFit="1"/>
    </xf>
    <xf numFmtId="0" fontId="15" fillId="3" borderId="0" xfId="3" applyFont="1" applyFill="1" applyBorder="1" applyAlignment="1">
      <alignment horizontal="right" wrapText="1" shrinkToFit="1"/>
    </xf>
    <xf numFmtId="0" fontId="15" fillId="3" borderId="0" xfId="3" applyFont="1" applyFill="1" applyAlignment="1">
      <alignment horizontal="right" wrapText="1" shrinkToFit="1"/>
    </xf>
    <xf numFmtId="174" fontId="17" fillId="7" borderId="6" xfId="0" applyNumberFormat="1" applyFont="1" applyFill="1" applyBorder="1" applyAlignment="1">
      <alignment horizontal="right" vertical="center" wrapText="1" shrinkToFit="1"/>
    </xf>
    <xf numFmtId="174" fontId="24" fillId="7" borderId="6" xfId="0" applyNumberFormat="1" applyFont="1" applyFill="1" applyBorder="1" applyAlignment="1">
      <alignment horizontal="right" vertical="center" wrapText="1" shrinkToFit="1"/>
    </xf>
    <xf numFmtId="174" fontId="15" fillId="7" borderId="6" xfId="5" applyNumberFormat="1" applyFont="1" applyFill="1" applyBorder="1" applyAlignment="1">
      <alignment horizontal="right" vertical="center" wrapText="1" shrinkToFit="1"/>
    </xf>
    <xf numFmtId="169" fontId="56" fillId="7" borderId="0" xfId="0" applyNumberFormat="1" applyFont="1" applyFill="1" applyAlignment="1">
      <alignment horizontal="right" vertical="center" wrapText="1" shrinkToFit="1"/>
    </xf>
    <xf numFmtId="169" fontId="56" fillId="0" borderId="3" xfId="0" applyNumberFormat="1" applyFont="1" applyFill="1" applyBorder="1" applyAlignment="1">
      <alignment horizontal="right" vertical="center" wrapText="1" shrinkToFit="1"/>
    </xf>
    <xf numFmtId="166" fontId="56" fillId="7" borderId="0" xfId="1" applyNumberFormat="1" applyFont="1" applyFill="1" applyBorder="1" applyAlignment="1">
      <alignment horizontal="right" vertical="center" wrapText="1" shrinkToFit="1"/>
    </xf>
    <xf numFmtId="169" fontId="56" fillId="0" borderId="6" xfId="0" applyNumberFormat="1" applyFont="1" applyFill="1" applyBorder="1" applyAlignment="1">
      <alignment horizontal="right" vertical="center" wrapText="1" shrinkToFit="1"/>
    </xf>
    <xf numFmtId="0" fontId="15" fillId="0" borderId="0" xfId="0" applyFont="1" applyFill="1" applyAlignment="1">
      <alignment vertical="center" wrapText="1" shrinkToFit="1"/>
    </xf>
    <xf numFmtId="0" fontId="15" fillId="0" borderId="0" xfId="0" applyFont="1" applyFill="1" applyBorder="1" applyAlignment="1">
      <alignment vertical="center"/>
    </xf>
    <xf numFmtId="167" fontId="15" fillId="0" borderId="0" xfId="2" applyNumberFormat="1" applyFont="1" applyFill="1" applyBorder="1" applyAlignment="1">
      <alignment vertical="center"/>
    </xf>
    <xf numFmtId="0" fontId="15" fillId="0" borderId="0" xfId="3" applyFont="1" applyFill="1" applyAlignment="1">
      <alignment vertical="center"/>
    </xf>
    <xf numFmtId="0" fontId="15" fillId="0" borderId="0" xfId="3" applyFont="1" applyFill="1" applyBorder="1" applyAlignment="1">
      <alignment vertical="center"/>
    </xf>
    <xf numFmtId="0" fontId="35" fillId="2" borderId="0" xfId="0" applyFont="1" applyFill="1" applyAlignment="1">
      <alignment horizontal="left" vertical="center" wrapText="1"/>
    </xf>
    <xf numFmtId="0" fontId="34" fillId="2" borderId="0" xfId="0" applyFont="1" applyFill="1" applyAlignment="1">
      <alignment horizontal="left" vertical="center" wrapText="1"/>
    </xf>
    <xf numFmtId="0" fontId="34" fillId="2" borderId="0" xfId="0" applyFont="1" applyFill="1" applyBorder="1" applyAlignment="1">
      <alignment horizontal="left" vertical="center" wrapText="1"/>
    </xf>
    <xf numFmtId="0" fontId="35" fillId="3" borderId="0" xfId="0" applyFont="1" applyFill="1" applyAlignment="1">
      <alignment horizontal="left" vertical="center" wrapText="1"/>
    </xf>
    <xf numFmtId="0" fontId="32" fillId="2" borderId="0" xfId="4" applyFont="1" applyFill="1" applyBorder="1" applyAlignment="1">
      <alignment horizontal="left" vertical="center" wrapText="1" shrinkToFit="1"/>
    </xf>
    <xf numFmtId="0" fontId="28" fillId="5" borderId="0" xfId="0" applyFont="1" applyFill="1" applyBorder="1" applyAlignment="1">
      <alignment horizontal="center" vertical="center" wrapText="1" shrinkToFit="1"/>
    </xf>
    <xf numFmtId="0" fontId="26" fillId="5" borderId="0" xfId="0" applyFont="1" applyFill="1" applyBorder="1" applyAlignment="1">
      <alignment horizontal="center" vertical="center" wrapText="1" shrinkToFit="1"/>
    </xf>
    <xf numFmtId="0" fontId="53" fillId="0" borderId="2" xfId="0" applyFont="1" applyBorder="1" applyAlignment="1">
      <alignment horizontal="center" vertical="center" wrapText="1"/>
    </xf>
    <xf numFmtId="0" fontId="26" fillId="6" borderId="0" xfId="0" applyFont="1" applyFill="1" applyBorder="1" applyAlignment="1">
      <alignment horizontal="center" vertical="center" wrapText="1" shrinkToFit="1"/>
    </xf>
    <xf numFmtId="0" fontId="30" fillId="2" borderId="3" xfId="0" quotePrefix="1" applyNumberFormat="1" applyFont="1" applyFill="1" applyBorder="1" applyAlignment="1">
      <alignment horizontal="center" vertical="center" shrinkToFit="1"/>
    </xf>
    <xf numFmtId="0" fontId="33" fillId="2" borderId="0" xfId="0" applyFont="1" applyFill="1" applyBorder="1" applyAlignment="1">
      <alignment horizontal="left" vertical="center" wrapText="1"/>
    </xf>
    <xf numFmtId="0" fontId="32" fillId="2" borderId="0" xfId="4" applyFont="1" applyFill="1" applyBorder="1" applyAlignment="1">
      <alignment horizontal="left" vertical="center"/>
    </xf>
    <xf numFmtId="0" fontId="32" fillId="2" borderId="0" xfId="4" applyFont="1" applyFill="1" applyBorder="1" applyAlignment="1">
      <alignment horizontal="left" vertical="center" wrapText="1"/>
    </xf>
    <xf numFmtId="0" fontId="26" fillId="6" borderId="0" xfId="3" applyFont="1" applyFill="1" applyBorder="1" applyAlignment="1">
      <alignment horizontal="center" vertical="center" wrapText="1" shrinkToFit="1"/>
    </xf>
    <xf numFmtId="0" fontId="32" fillId="2" borderId="0" xfId="3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right" vertical="center" wrapText="1" shrinkToFit="1"/>
    </xf>
    <xf numFmtId="0" fontId="32" fillId="2" borderId="0" xfId="4" applyFont="1" applyFill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vertical="center"/>
    </xf>
    <xf numFmtId="0" fontId="34" fillId="2" borderId="0" xfId="0" applyFont="1" applyFill="1" applyBorder="1" applyAlignment="1">
      <alignment horizontal="left" vertical="center"/>
    </xf>
  </cellXfs>
  <cellStyles count="9">
    <cellStyle name="Comma" xfId="1" builtinId="3"/>
    <cellStyle name="Comma 2" xfId="7"/>
    <cellStyle name="Comma_IV-trim  2002" xfId="5"/>
    <cellStyle name="Normal" xfId="0" builtinId="0"/>
    <cellStyle name="Normal 2" xfId="4"/>
    <cellStyle name="Normal 3" xfId="6"/>
    <cellStyle name="Normal_IV-trim  2002" xfId="3"/>
    <cellStyle name="Percent" xfId="2" builtinId="5"/>
    <cellStyle name="Percent 2" xfId="8"/>
  </cellStyles>
  <dxfs count="0"/>
  <tableStyles count="0" defaultTableStyle="TableStyleMedium9" defaultPivotStyle="PivotStyleLight16"/>
  <colors>
    <mruColors>
      <color rgb="FFE8E9EC"/>
      <color rgb="FF393943"/>
      <color rgb="FF8500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0025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35</xdr:row>
          <xdr:rowOff>0</xdr:rowOff>
        </xdr:from>
        <xdr:to>
          <xdr:col>4</xdr:col>
          <xdr:colOff>0</xdr:colOff>
          <xdr:row>35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2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2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7165"/>
          <a:ext cx="0" cy="234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2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2</xdr:row>
      <xdr:rowOff>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2</xdr:row>
      <xdr:rowOff>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</xdr:row>
          <xdr:rowOff>0</xdr:rowOff>
        </xdr:from>
        <xdr:to>
          <xdr:col>6</xdr:col>
          <xdr:colOff>0</xdr:colOff>
          <xdr:row>38</xdr:row>
          <xdr:rowOff>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0025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180975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0025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29</xdr:row>
          <xdr:rowOff>0</xdr:rowOff>
        </xdr:from>
        <xdr:to>
          <xdr:col>4</xdr:col>
          <xdr:colOff>0</xdr:colOff>
          <xdr:row>29</xdr:row>
          <xdr:rowOff>50800</xdr:rowOff>
        </xdr:to>
        <xdr:sp macro="" textlink="">
          <xdr:nvSpPr>
            <xdr:cNvPr id="27649" name="Object 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03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29</xdr:row>
          <xdr:rowOff>0</xdr:rowOff>
        </xdr:from>
        <xdr:to>
          <xdr:col>4</xdr:col>
          <xdr:colOff>0</xdr:colOff>
          <xdr:row>29</xdr:row>
          <xdr:rowOff>50800</xdr:rowOff>
        </xdr:to>
        <xdr:sp macro="" textlink="">
          <xdr:nvSpPr>
            <xdr:cNvPr id="27650" name="Object 2" hidden="1">
              <a:extLst>
                <a:ext uri="{63B3BB69-23CF-44E3-9099-C40C66FF867C}">
                  <a14:compatExt spid="_x0000_s27650"/>
                </a:ext>
                <a:ext uri="{FF2B5EF4-FFF2-40B4-BE49-F238E27FC236}">
                  <a16:creationId xmlns:a16="http://schemas.microsoft.com/office/drawing/2014/main" id="{00000000-0008-0000-0300-00000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0025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180975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0025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52</xdr:row>
          <xdr:rowOff>0</xdr:rowOff>
        </xdr:from>
        <xdr:to>
          <xdr:col>4</xdr:col>
          <xdr:colOff>0</xdr:colOff>
          <xdr:row>52</xdr:row>
          <xdr:rowOff>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5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0</xdr:row>
      <xdr:rowOff>190500</xdr:rowOff>
    </xdr:from>
    <xdr:to>
      <xdr:col>18</xdr:col>
      <xdr:colOff>0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097125" y="19050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0</xdr:row>
      <xdr:rowOff>200025</xdr:rowOff>
    </xdr:from>
    <xdr:to>
      <xdr:col>18</xdr:col>
      <xdr:colOff>0</xdr:colOff>
      <xdr:row>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097125" y="200025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0</xdr:row>
      <xdr:rowOff>190500</xdr:rowOff>
    </xdr:from>
    <xdr:to>
      <xdr:col>18</xdr:col>
      <xdr:colOff>0</xdr:colOff>
      <xdr:row>2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097125" y="19050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0</xdr:row>
      <xdr:rowOff>190500</xdr:rowOff>
    </xdr:from>
    <xdr:to>
      <xdr:col>18</xdr:col>
      <xdr:colOff>0</xdr:colOff>
      <xdr:row>2</xdr:row>
      <xdr:rowOff>0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097125" y="19050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0</xdr:row>
      <xdr:rowOff>123825</xdr:rowOff>
    </xdr:from>
    <xdr:to>
      <xdr:col>18</xdr:col>
      <xdr:colOff>0</xdr:colOff>
      <xdr:row>2</xdr:row>
      <xdr:rowOff>0</xdr:rowOff>
    </xdr:to>
    <xdr:pic>
      <xdr:nvPicPr>
        <xdr:cNvPr id="6" name="Picture 6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097125" y="123825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0</xdr:row>
      <xdr:rowOff>190500</xdr:rowOff>
    </xdr:from>
    <xdr:to>
      <xdr:col>18</xdr:col>
      <xdr:colOff>0</xdr:colOff>
      <xdr:row>2</xdr:row>
      <xdr:rowOff>0</xdr:rowOff>
    </xdr:to>
    <xdr:pic>
      <xdr:nvPicPr>
        <xdr:cNvPr id="7" name="Picture 13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097125" y="19050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0</xdr:row>
      <xdr:rowOff>200025</xdr:rowOff>
    </xdr:from>
    <xdr:to>
      <xdr:col>18</xdr:col>
      <xdr:colOff>0</xdr:colOff>
      <xdr:row>2</xdr:row>
      <xdr:rowOff>0</xdr:rowOff>
    </xdr:to>
    <xdr:pic>
      <xdr:nvPicPr>
        <xdr:cNvPr id="8" name="Picture 14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097125" y="200025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0</xdr:row>
      <xdr:rowOff>190500</xdr:rowOff>
    </xdr:from>
    <xdr:to>
      <xdr:col>18</xdr:col>
      <xdr:colOff>0</xdr:colOff>
      <xdr:row>2</xdr:row>
      <xdr:rowOff>0</xdr:rowOff>
    </xdr:to>
    <xdr:pic>
      <xdr:nvPicPr>
        <xdr:cNvPr id="9" name="Picture 15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097125" y="19050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0</xdr:row>
      <xdr:rowOff>190500</xdr:rowOff>
    </xdr:from>
    <xdr:to>
      <xdr:col>18</xdr:col>
      <xdr:colOff>0</xdr:colOff>
      <xdr:row>2</xdr:row>
      <xdr:rowOff>0</xdr:rowOff>
    </xdr:to>
    <xdr:pic>
      <xdr:nvPicPr>
        <xdr:cNvPr id="10" name="Picture 16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097125" y="19050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0</xdr:row>
      <xdr:rowOff>123825</xdr:rowOff>
    </xdr:from>
    <xdr:to>
      <xdr:col>18</xdr:col>
      <xdr:colOff>0</xdr:colOff>
      <xdr:row>2</xdr:row>
      <xdr:rowOff>0</xdr:rowOff>
    </xdr:to>
    <xdr:pic>
      <xdr:nvPicPr>
        <xdr:cNvPr id="11" name="Picture 17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097125" y="123825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0</xdr:row>
      <xdr:rowOff>190500</xdr:rowOff>
    </xdr:from>
    <xdr:to>
      <xdr:col>18</xdr:col>
      <xdr:colOff>0</xdr:colOff>
      <xdr:row>2</xdr:row>
      <xdr:rowOff>0</xdr:rowOff>
    </xdr:to>
    <xdr:pic>
      <xdr:nvPicPr>
        <xdr:cNvPr id="12" name="Picture 18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097125" y="19050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0</xdr:row>
      <xdr:rowOff>200025</xdr:rowOff>
    </xdr:from>
    <xdr:to>
      <xdr:col>18</xdr:col>
      <xdr:colOff>0</xdr:colOff>
      <xdr:row>2</xdr:row>
      <xdr:rowOff>0</xdr:rowOff>
    </xdr:to>
    <xdr:pic>
      <xdr:nvPicPr>
        <xdr:cNvPr id="13" name="Picture 19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097125" y="200025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0</xdr:row>
      <xdr:rowOff>190500</xdr:rowOff>
    </xdr:from>
    <xdr:to>
      <xdr:col>18</xdr:col>
      <xdr:colOff>0</xdr:colOff>
      <xdr:row>2</xdr:row>
      <xdr:rowOff>0</xdr:rowOff>
    </xdr:to>
    <xdr:pic>
      <xdr:nvPicPr>
        <xdr:cNvPr id="14" name="Picture 20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097125" y="19050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0</xdr:row>
      <xdr:rowOff>190500</xdr:rowOff>
    </xdr:from>
    <xdr:to>
      <xdr:col>18</xdr:col>
      <xdr:colOff>0</xdr:colOff>
      <xdr:row>2</xdr:row>
      <xdr:rowOff>0</xdr:rowOff>
    </xdr:to>
    <xdr:pic>
      <xdr:nvPicPr>
        <xdr:cNvPr id="15" name="Picture 21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097125" y="19050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0</xdr:row>
      <xdr:rowOff>123825</xdr:rowOff>
    </xdr:from>
    <xdr:to>
      <xdr:col>18</xdr:col>
      <xdr:colOff>0</xdr:colOff>
      <xdr:row>2</xdr:row>
      <xdr:rowOff>0</xdr:rowOff>
    </xdr:to>
    <xdr:pic>
      <xdr:nvPicPr>
        <xdr:cNvPr id="16" name="Picture 22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097125" y="123825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lsa\I.F\Trimestre\B-12\MARZO\2004\B-12%20FEMSA%20MZO%20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lsa\i.f\Trimestre\ARCHIVOS%20RMH\2004\Cuarto%20Trimestre\I-trim%20%202004.xlw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S"/>
      <sheetName val="MEXICO"/>
      <sheetName val="ARGENTINA"/>
      <sheetName val="GUATEMALA"/>
      <sheetName val="NICARAGUA"/>
      <sheetName val="COSTA RICA"/>
      <sheetName val="PANAMA"/>
      <sheetName val="VENEZUELA"/>
      <sheetName val="COLOMBIA"/>
      <sheetName val="BRASIL"/>
      <sheetName val="V05"/>
      <sheetName val="Captura Balance"/>
      <sheetName val="Captura Resultados"/>
      <sheetName val="Virtuales"/>
      <sheetName val="Inversiones"/>
      <sheetName val="Divid. y Aport."/>
      <sheetName val="Amort.Term.Reales"/>
      <sheetName val="RETANM"/>
      <sheetName val="Edo.Variaciones"/>
      <sheetName val="B-12"/>
      <sheetName val="HYP B-12 V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s"/>
      <sheetName val="CERVEZA"/>
      <sheetName val="KOF MÉXICO"/>
      <sheetName val="KOFBA ps"/>
      <sheetName val="KOFBA pa"/>
      <sheetName val="CERVEZA sin SIX"/>
      <sheetName val="KOF consolidado"/>
      <sheetName val="EMPAQUE"/>
      <sheetName val="OXXO"/>
      <sheetName val="AMOXXO"/>
      <sheetName val="OXXO+AMOXXO"/>
      <sheetName val="Integración Comercio"/>
      <sheetName val="FEMSA LOGÍSTICA"/>
      <sheetName val="Eliminaciones"/>
      <sheetName val="OXXO+AMOXXO con SIX"/>
      <sheetName val="SIX"/>
      <sheetName val="Amarre UAFIR"/>
      <sheetName val="ANALISIS-español"/>
      <sheetName val="ANALISIS-ingles"/>
    </sheetNames>
    <sheetDataSet>
      <sheetData sheetId="0"/>
      <sheetData sheetId="1"/>
      <sheetData sheetId="2" refreshError="1">
        <row r="49">
          <cell r="A49" t="str">
            <v>Utilildad Oper´n</v>
          </cell>
          <cell r="C49">
            <v>1158.3139999999999</v>
          </cell>
          <cell r="D49">
            <v>1003.259</v>
          </cell>
          <cell r="E49">
            <v>972.23700000000008</v>
          </cell>
          <cell r="F49">
            <v>829.12900000000013</v>
          </cell>
          <cell r="G49">
            <v>634.91500000000019</v>
          </cell>
          <cell r="H49">
            <v>397.95000000000027</v>
          </cell>
          <cell r="I49">
            <v>358.9069999999997</v>
          </cell>
          <cell r="J49">
            <v>270.33199999999988</v>
          </cell>
          <cell r="L49">
            <v>2681.5530000000017</v>
          </cell>
          <cell r="M49">
            <v>2278.3800000000006</v>
          </cell>
          <cell r="N49">
            <v>1910.5840000000007</v>
          </cell>
          <cell r="O49">
            <v>1466.2520000000004</v>
          </cell>
          <cell r="P49">
            <v>1019.4540000000006</v>
          </cell>
          <cell r="Q49">
            <v>953.52200000000039</v>
          </cell>
          <cell r="R49">
            <v>713.99500000000012</v>
          </cell>
          <cell r="T49">
            <v>4207.3949999999986</v>
          </cell>
          <cell r="U49">
            <v>3462.027</v>
          </cell>
          <cell r="V49">
            <v>2970.3840000000009</v>
          </cell>
          <cell r="W49">
            <v>2273.17</v>
          </cell>
          <cell r="X49">
            <v>1587.9740000000006</v>
          </cell>
          <cell r="Y49">
            <v>1511.1659999999988</v>
          </cell>
          <cell r="Z49">
            <v>1195.2049999999995</v>
          </cell>
          <cell r="AB49">
            <v>5815.371000000001</v>
          </cell>
          <cell r="AL49" t="str">
            <v>Uafir Comparable</v>
          </cell>
          <cell r="AN49">
            <v>1158.3</v>
          </cell>
          <cell r="AO49">
            <v>1001.2</v>
          </cell>
          <cell r="AP49">
            <v>15.7</v>
          </cell>
          <cell r="AQ49">
            <v>970.1</v>
          </cell>
          <cell r="AR49">
            <v>3.2</v>
          </cell>
          <cell r="AS49">
            <v>-1158.3</v>
          </cell>
          <cell r="AT49">
            <v>1680.3999999999999</v>
          </cell>
          <cell r="AU49">
            <v>-168.9</v>
          </cell>
          <cell r="AV49">
            <v>1304.0999999999999</v>
          </cell>
          <cell r="AW49">
            <v>28.9</v>
          </cell>
          <cell r="AX49">
            <v>0</v>
          </cell>
          <cell r="AY49">
            <v>1525.7999999999997</v>
          </cell>
          <cell r="AZ49">
            <v>-100</v>
          </cell>
          <cell r="BA49">
            <v>1181.7000000000003</v>
          </cell>
          <cell r="BB49">
            <v>29.1</v>
          </cell>
          <cell r="BC49">
            <v>0</v>
          </cell>
        </row>
        <row r="50">
          <cell r="A50" t="str">
            <v>Amort Goodwill</v>
          </cell>
          <cell r="C50">
            <v>0</v>
          </cell>
          <cell r="D50">
            <v>2.0739999999999998</v>
          </cell>
          <cell r="E50">
            <v>2.09</v>
          </cell>
          <cell r="F50">
            <v>2.0779999999999998</v>
          </cell>
          <cell r="G50">
            <v>2.0579999999999998</v>
          </cell>
          <cell r="H50">
            <v>2.0350000000000001</v>
          </cell>
          <cell r="I50">
            <v>2.0299999999999998</v>
          </cell>
          <cell r="J50">
            <v>0</v>
          </cell>
          <cell r="L50">
            <v>0</v>
          </cell>
          <cell r="M50">
            <v>4.1840000000000002</v>
          </cell>
          <cell r="N50">
            <v>4.1159999999999997</v>
          </cell>
          <cell r="O50">
            <v>3.9620000000000002</v>
          </cell>
          <cell r="P50">
            <v>4.1319999999999997</v>
          </cell>
          <cell r="Q50">
            <v>4.0599999999999996</v>
          </cell>
          <cell r="R50">
            <v>0</v>
          </cell>
          <cell r="T50">
            <v>0</v>
          </cell>
          <cell r="U50">
            <v>6.1580000000000004</v>
          </cell>
          <cell r="V50">
            <v>6.1779999999999999</v>
          </cell>
          <cell r="W50">
            <v>6.0369999999999999</v>
          </cell>
          <cell r="X50">
            <v>6.1760000000000002</v>
          </cell>
          <cell r="Y50">
            <v>6.1820000000000004</v>
          </cell>
          <cell r="Z50">
            <v>0</v>
          </cell>
          <cell r="AB50">
            <v>0</v>
          </cell>
          <cell r="AL50" t="str">
            <v>Servs Corp´s</v>
          </cell>
          <cell r="AN50">
            <v>0</v>
          </cell>
          <cell r="AO50">
            <v>0</v>
          </cell>
          <cell r="AQ50">
            <v>0</v>
          </cell>
          <cell r="AS50">
            <v>0</v>
          </cell>
          <cell r="AT50">
            <v>0</v>
          </cell>
          <cell r="AV50">
            <v>0</v>
          </cell>
          <cell r="AX50">
            <v>0</v>
          </cell>
          <cell r="AY50">
            <v>0</v>
          </cell>
          <cell r="BA50">
            <v>0</v>
          </cell>
          <cell r="BC50">
            <v>0</v>
          </cell>
        </row>
        <row r="51">
          <cell r="A51" t="str">
            <v>Uafir Comparable</v>
          </cell>
          <cell r="C51">
            <v>1158.3139999999999</v>
          </cell>
          <cell r="D51">
            <v>1001.1850000000001</v>
          </cell>
          <cell r="E51">
            <v>970.14700000000005</v>
          </cell>
          <cell r="F51">
            <v>827.05100000000016</v>
          </cell>
          <cell r="G51">
            <v>632.8570000000002</v>
          </cell>
          <cell r="H51">
            <v>395.91500000000025</v>
          </cell>
          <cell r="I51">
            <v>356.87699999999973</v>
          </cell>
          <cell r="J51">
            <v>270.33199999999988</v>
          </cell>
          <cell r="L51">
            <v>2681.5530000000017</v>
          </cell>
          <cell r="M51">
            <v>2274.1960000000004</v>
          </cell>
          <cell r="N51">
            <v>1906.4680000000008</v>
          </cell>
          <cell r="O51">
            <v>1462.2900000000004</v>
          </cell>
          <cell r="P51">
            <v>1015.3220000000007</v>
          </cell>
          <cell r="Q51">
            <v>949.46200000000044</v>
          </cell>
          <cell r="R51">
            <v>713.99500000000012</v>
          </cell>
          <cell r="T51">
            <v>4207.3949999999986</v>
          </cell>
          <cell r="U51">
            <v>3455.8690000000001</v>
          </cell>
          <cell r="V51">
            <v>2964.206000000001</v>
          </cell>
          <cell r="W51">
            <v>2267.1330000000003</v>
          </cell>
          <cell r="X51">
            <v>1581.7980000000007</v>
          </cell>
          <cell r="Y51">
            <v>1504.9839999999988</v>
          </cell>
          <cell r="Z51">
            <v>1195.2049999999995</v>
          </cell>
          <cell r="AB51">
            <v>5815.371000000001</v>
          </cell>
          <cell r="AL51" t="str">
            <v>UAFIR</v>
          </cell>
          <cell r="AN51">
            <v>1158.3</v>
          </cell>
          <cell r="AO51">
            <v>1001.2</v>
          </cell>
          <cell r="AP51">
            <v>15.7</v>
          </cell>
          <cell r="AQ51">
            <v>970.1</v>
          </cell>
          <cell r="AR51">
            <v>3.2</v>
          </cell>
          <cell r="AS51">
            <v>-1158.3</v>
          </cell>
          <cell r="AT51">
            <v>1680.3999999999999</v>
          </cell>
          <cell r="AU51">
            <v>-168.9</v>
          </cell>
          <cell r="AV51">
            <v>1304.0999999999999</v>
          </cell>
          <cell r="AW51">
            <v>28.9</v>
          </cell>
          <cell r="AX51">
            <v>0</v>
          </cell>
          <cell r="AY51">
            <v>1525.7999999999997</v>
          </cell>
          <cell r="AZ51">
            <v>-100</v>
          </cell>
          <cell r="BA51">
            <v>1181.7000000000003</v>
          </cell>
          <cell r="BB51">
            <v>29.1</v>
          </cell>
          <cell r="BC51">
            <v>0</v>
          </cell>
        </row>
        <row r="52">
          <cell r="A52" t="str">
            <v>Servs Corp´s</v>
          </cell>
          <cell r="C52">
            <v>0</v>
          </cell>
          <cell r="D52">
            <v>1.00000000009004E-3</v>
          </cell>
          <cell r="E52">
            <v>0</v>
          </cell>
          <cell r="F52">
            <v>0</v>
          </cell>
          <cell r="G52">
            <v>0</v>
          </cell>
          <cell r="H52">
            <v>-9.9999999974897946E-4</v>
          </cell>
          <cell r="I52">
            <v>0</v>
          </cell>
          <cell r="J52">
            <v>0</v>
          </cell>
          <cell r="L52">
            <v>0</v>
          </cell>
          <cell r="M52">
            <v>-9.9999999974897946E-4</v>
          </cell>
          <cell r="N52">
            <v>1.0000000006584742E-3</v>
          </cell>
          <cell r="O52">
            <v>-1.9999999994979589E-3</v>
          </cell>
          <cell r="P52">
            <v>0</v>
          </cell>
          <cell r="Q52">
            <v>1.0000000004311005E-3</v>
          </cell>
          <cell r="R52">
            <v>-9.999999998626663E-4</v>
          </cell>
          <cell r="T52">
            <v>9.9999999838473741E-4</v>
          </cell>
          <cell r="U52">
            <v>0</v>
          </cell>
          <cell r="V52">
            <v>-9.9999999883948476E-4</v>
          </cell>
          <cell r="W52">
            <v>0</v>
          </cell>
          <cell r="X52">
            <v>-9.9999999929423211E-4</v>
          </cell>
          <cell r="Y52">
            <v>9.9999999883948476E-4</v>
          </cell>
          <cell r="Z52">
            <v>9.9999999952160579E-4</v>
          </cell>
          <cell r="AB52">
            <v>0</v>
          </cell>
          <cell r="AL52" t="str">
            <v>Depreciación</v>
          </cell>
          <cell r="AN52">
            <v>167.1</v>
          </cell>
          <cell r="AO52">
            <v>94.9</v>
          </cell>
          <cell r="AP52">
            <v>76.099999999999994</v>
          </cell>
          <cell r="AQ52">
            <v>108.3</v>
          </cell>
          <cell r="AR52">
            <v>-12.4</v>
          </cell>
          <cell r="AS52">
            <v>-167.1</v>
          </cell>
          <cell r="AT52">
            <v>148.79999999999998</v>
          </cell>
          <cell r="AU52">
            <v>-212.3</v>
          </cell>
          <cell r="AV52">
            <v>112.60000000000001</v>
          </cell>
          <cell r="AW52">
            <v>32.1</v>
          </cell>
          <cell r="AX52">
            <v>0</v>
          </cell>
          <cell r="AY52">
            <v>181</v>
          </cell>
          <cell r="AZ52">
            <v>-100</v>
          </cell>
          <cell r="BA52">
            <v>111.29999999999998</v>
          </cell>
          <cell r="BB52">
            <v>62.6</v>
          </cell>
          <cell r="BC52">
            <v>0</v>
          </cell>
        </row>
        <row r="53">
          <cell r="A53" t="str">
            <v>UAFIR</v>
          </cell>
          <cell r="C53">
            <v>1158.3140000000001</v>
          </cell>
          <cell r="D53">
            <v>1001.184</v>
          </cell>
          <cell r="E53">
            <v>970.14700000000005</v>
          </cell>
          <cell r="F53">
            <v>827.05100000000004</v>
          </cell>
          <cell r="G53">
            <v>632.85699999999997</v>
          </cell>
          <cell r="H53">
            <v>395.916</v>
          </cell>
          <cell r="I53">
            <v>356.87700000000001</v>
          </cell>
          <cell r="J53">
            <v>270.33199999999999</v>
          </cell>
          <cell r="L53">
            <v>2681.5529999999999</v>
          </cell>
          <cell r="M53">
            <v>2274.1970000000001</v>
          </cell>
          <cell r="N53">
            <v>1906.4670000000001</v>
          </cell>
          <cell r="O53">
            <v>1462.2919999999999</v>
          </cell>
          <cell r="P53">
            <v>1015.322</v>
          </cell>
          <cell r="Q53">
            <v>949.46100000000001</v>
          </cell>
          <cell r="R53">
            <v>713.99599999999998</v>
          </cell>
          <cell r="T53">
            <v>4207.3940000000002</v>
          </cell>
          <cell r="U53">
            <v>3455.8690000000001</v>
          </cell>
          <cell r="V53">
            <v>2964.2069999999999</v>
          </cell>
          <cell r="W53">
            <v>2267.1329999999998</v>
          </cell>
          <cell r="X53">
            <v>1581.799</v>
          </cell>
          <cell r="Y53">
            <v>1504.9829999999999</v>
          </cell>
          <cell r="Z53">
            <v>1195.204</v>
          </cell>
          <cell r="AB53">
            <v>5815.3710000000001</v>
          </cell>
          <cell r="AL53" t="str">
            <v>Cargos Virtuales</v>
          </cell>
          <cell r="AN53">
            <v>172.00000000000014</v>
          </cell>
          <cell r="AO53">
            <v>77.399999999999949</v>
          </cell>
          <cell r="AP53">
            <v>122.2</v>
          </cell>
          <cell r="AQ53">
            <v>91.199999999999889</v>
          </cell>
          <cell r="AR53">
            <v>-15.1</v>
          </cell>
          <cell r="AS53">
            <v>-172.00000000000014</v>
          </cell>
          <cell r="AT53">
            <v>113.80000000000015</v>
          </cell>
          <cell r="AU53">
            <v>-251.1</v>
          </cell>
          <cell r="AV53">
            <v>116.00000000000036</v>
          </cell>
          <cell r="AW53">
            <v>-1.9</v>
          </cell>
          <cell r="AX53">
            <v>0</v>
          </cell>
          <cell r="AY53">
            <v>174.80000000000064</v>
          </cell>
          <cell r="AZ53">
            <v>-100</v>
          </cell>
          <cell r="BA53">
            <v>98.099999999999653</v>
          </cell>
          <cell r="BB53">
            <v>78.2</v>
          </cell>
          <cell r="BC53">
            <v>0</v>
          </cell>
        </row>
        <row r="54">
          <cell r="A54" t="str">
            <v>Depreciación</v>
          </cell>
          <cell r="C54">
            <v>167.06899999999999</v>
          </cell>
          <cell r="D54">
            <v>94.94</v>
          </cell>
          <cell r="E54">
            <v>108.31</v>
          </cell>
          <cell r="F54">
            <v>127.417</v>
          </cell>
          <cell r="G54">
            <v>126.19499999999999</v>
          </cell>
          <cell r="H54">
            <v>126.64</v>
          </cell>
          <cell r="I54">
            <v>79.611999999999995</v>
          </cell>
          <cell r="J54">
            <v>88.346999999999994</v>
          </cell>
          <cell r="L54">
            <v>243.71199999999999</v>
          </cell>
          <cell r="M54">
            <v>220.90899999999999</v>
          </cell>
          <cell r="N54">
            <v>271.99099999999999</v>
          </cell>
          <cell r="O54">
            <v>246.75800000000001</v>
          </cell>
          <cell r="P54">
            <v>259.45400000000001</v>
          </cell>
          <cell r="Q54">
            <v>153.55600000000001</v>
          </cell>
          <cell r="R54">
            <v>155.66499999999999</v>
          </cell>
          <cell r="T54">
            <v>424.68900000000002</v>
          </cell>
          <cell r="U54">
            <v>332.2</v>
          </cell>
          <cell r="V54">
            <v>402.98399999999998</v>
          </cell>
          <cell r="W54">
            <v>412.10300000000001</v>
          </cell>
          <cell r="X54">
            <v>381.14600000000002</v>
          </cell>
          <cell r="Y54">
            <v>235.90799999999999</v>
          </cell>
          <cell r="Z54">
            <v>227.59700000000001</v>
          </cell>
          <cell r="AB54">
            <v>589.851</v>
          </cell>
          <cell r="AL54" t="str">
            <v>Ebitda</v>
          </cell>
          <cell r="AN54">
            <v>1497.4</v>
          </cell>
          <cell r="AO54">
            <v>1173.5</v>
          </cell>
          <cell r="AP54">
            <v>27.6</v>
          </cell>
          <cell r="AQ54">
            <v>1169.5999999999999</v>
          </cell>
          <cell r="AR54">
            <v>0.3</v>
          </cell>
          <cell r="AS54">
            <v>-1497.4</v>
          </cell>
          <cell r="AT54">
            <v>1943</v>
          </cell>
          <cell r="AU54">
            <v>-177.1</v>
          </cell>
          <cell r="AV54">
            <v>1532.7000000000003</v>
          </cell>
          <cell r="AW54">
            <v>26.8</v>
          </cell>
          <cell r="AX54">
            <v>0</v>
          </cell>
          <cell r="AY54">
            <v>1881.6000000000004</v>
          </cell>
          <cell r="AZ54">
            <v>-100</v>
          </cell>
          <cell r="BA54">
            <v>1391.1</v>
          </cell>
          <cell r="BB54">
            <v>35.299999999999997</v>
          </cell>
          <cell r="BC54">
            <v>0</v>
          </cell>
        </row>
        <row r="55">
          <cell r="A55" t="str">
            <v>Cargos Virtuales</v>
          </cell>
          <cell r="C55">
            <v>172.00099999999995</v>
          </cell>
          <cell r="D55">
            <v>77.366000000000042</v>
          </cell>
          <cell r="E55">
            <v>91.179999999999893</v>
          </cell>
          <cell r="F55">
            <v>95.813999999999879</v>
          </cell>
          <cell r="G55">
            <v>111.43700000000007</v>
          </cell>
          <cell r="H55">
            <v>102.39199999999998</v>
          </cell>
          <cell r="I55">
            <v>88.53</v>
          </cell>
          <cell r="J55">
            <v>67.116000000000028</v>
          </cell>
          <cell r="L55">
            <v>191.18900000000031</v>
          </cell>
          <cell r="M55">
            <v>207.22300000000007</v>
          </cell>
          <cell r="N55">
            <v>184.50999999999976</v>
          </cell>
          <cell r="O55">
            <v>225.03900000000002</v>
          </cell>
          <cell r="P55">
            <v>210.66799999999995</v>
          </cell>
          <cell r="Q55">
            <v>176.87300000000008</v>
          </cell>
          <cell r="R55">
            <v>134.99200000000005</v>
          </cell>
          <cell r="T55">
            <v>366.00599999999969</v>
          </cell>
          <cell r="U55">
            <v>305.32499999999965</v>
          </cell>
          <cell r="V55">
            <v>292.82799999999992</v>
          </cell>
          <cell r="W55">
            <v>356.24600000000015</v>
          </cell>
          <cell r="X55">
            <v>304.85599999999994</v>
          </cell>
          <cell r="Y55">
            <v>273.88</v>
          </cell>
          <cell r="Z55">
            <v>196.16399999999996</v>
          </cell>
          <cell r="AB55">
            <v>429.68200000000036</v>
          </cell>
          <cell r="AE55">
            <v>477.6759999999997</v>
          </cell>
        </row>
        <row r="56">
          <cell r="A56" t="str">
            <v>Ebitda</v>
          </cell>
          <cell r="C56">
            <v>1497.384</v>
          </cell>
          <cell r="D56">
            <v>1173.49</v>
          </cell>
          <cell r="E56">
            <v>1169.6369999999999</v>
          </cell>
          <cell r="F56">
            <v>1050.2819999999999</v>
          </cell>
          <cell r="G56">
            <v>870.48900000000003</v>
          </cell>
          <cell r="H56">
            <v>624.94799999999998</v>
          </cell>
          <cell r="I56">
            <v>525.01900000000001</v>
          </cell>
          <cell r="J56">
            <v>425.79500000000002</v>
          </cell>
          <cell r="L56">
            <v>3116.4540000000002</v>
          </cell>
          <cell r="M56">
            <v>2702.3290000000002</v>
          </cell>
          <cell r="N56">
            <v>2362.9679999999998</v>
          </cell>
          <cell r="O56">
            <v>1934.0889999999999</v>
          </cell>
          <cell r="P56">
            <v>1485.444</v>
          </cell>
          <cell r="Q56">
            <v>1279.8900000000001</v>
          </cell>
          <cell r="R56">
            <v>1004.653</v>
          </cell>
          <cell r="T56">
            <v>4998.0889999999999</v>
          </cell>
          <cell r="U56">
            <v>4093.3939999999998</v>
          </cell>
          <cell r="V56">
            <v>3660.0189999999998</v>
          </cell>
          <cell r="W56">
            <v>3035.482</v>
          </cell>
          <cell r="X56">
            <v>2267.8009999999999</v>
          </cell>
          <cell r="Y56">
            <v>2014.771</v>
          </cell>
          <cell r="Z56">
            <v>1618.9649999999999</v>
          </cell>
          <cell r="AB56">
            <v>6834.9040000000005</v>
          </cell>
          <cell r="AE56">
            <v>4296.6149999999998</v>
          </cell>
          <cell r="AL56" t="str">
            <v>UAFIR Comparable/Ventas</v>
          </cell>
          <cell r="AN56">
            <v>19.100000000000001</v>
          </cell>
          <cell r="AO56">
            <v>26.2</v>
          </cell>
          <cell r="AP56">
            <v>-7.0999999999999979</v>
          </cell>
          <cell r="AQ56">
            <v>25.4</v>
          </cell>
          <cell r="AR56">
            <v>0.80000000000000071</v>
          </cell>
          <cell r="AS56">
            <v>19.100000000000001</v>
          </cell>
          <cell r="AT56">
            <v>25.6</v>
          </cell>
          <cell r="AU56">
            <v>-6.5</v>
          </cell>
          <cell r="AV56">
            <v>28.2</v>
          </cell>
          <cell r="AW56">
            <v>-2.5999999999999979</v>
          </cell>
          <cell r="AX56" t="e">
            <v>#DIV/0!</v>
          </cell>
          <cell r="AY56">
            <v>21.9</v>
          </cell>
          <cell r="AZ56" t="e">
            <v>#DIV/0!</v>
          </cell>
          <cell r="BA56">
            <v>27.1</v>
          </cell>
          <cell r="BB56">
            <v>-5.2000000000000028</v>
          </cell>
          <cell r="BC56" t="e">
            <v>#DIV/0!</v>
          </cell>
        </row>
        <row r="57">
          <cell r="A57" t="str">
            <v>Total c. virtuales</v>
          </cell>
          <cell r="C57">
            <v>339.06999999999994</v>
          </cell>
          <cell r="D57">
            <v>172.30600000000004</v>
          </cell>
          <cell r="E57">
            <v>199.4899999999999</v>
          </cell>
          <cell r="F57">
            <v>223.23099999999988</v>
          </cell>
          <cell r="G57">
            <v>237.63200000000006</v>
          </cell>
          <cell r="H57">
            <v>229.03199999999998</v>
          </cell>
          <cell r="I57">
            <v>168.142</v>
          </cell>
          <cell r="J57">
            <v>155.46300000000002</v>
          </cell>
          <cell r="L57">
            <v>434.90100000000029</v>
          </cell>
          <cell r="M57">
            <v>428.13200000000006</v>
          </cell>
          <cell r="N57">
            <v>456.50099999999975</v>
          </cell>
          <cell r="O57">
            <v>471.79700000000003</v>
          </cell>
          <cell r="P57">
            <v>470.12199999999996</v>
          </cell>
          <cell r="Q57">
            <v>330.42900000000009</v>
          </cell>
          <cell r="R57">
            <v>290.65700000000004</v>
          </cell>
          <cell r="T57">
            <v>790.69499999999971</v>
          </cell>
          <cell r="U57">
            <v>637.52499999999964</v>
          </cell>
          <cell r="V57">
            <v>695.8119999999999</v>
          </cell>
          <cell r="W57">
            <v>768.34900000000016</v>
          </cell>
          <cell r="X57">
            <v>686.00199999999995</v>
          </cell>
          <cell r="Y57">
            <v>509.78800000000001</v>
          </cell>
          <cell r="Z57">
            <v>423.76099999999997</v>
          </cell>
          <cell r="AB57">
            <v>1019.5330000000004</v>
          </cell>
          <cell r="AE57">
            <v>1072.3689999999997</v>
          </cell>
          <cell r="AL57" t="str">
            <v>UAFIR/Ventas</v>
          </cell>
          <cell r="AN57">
            <v>19.100000000000001</v>
          </cell>
          <cell r="AO57">
            <v>26.2</v>
          </cell>
          <cell r="AP57">
            <v>-7.0999999999999979</v>
          </cell>
          <cell r="AQ57">
            <v>25.4</v>
          </cell>
          <cell r="AR57">
            <v>0.80000000000000071</v>
          </cell>
          <cell r="AS57">
            <v>19.100000000000001</v>
          </cell>
          <cell r="AT57">
            <v>25.6</v>
          </cell>
          <cell r="AU57">
            <v>-6.5</v>
          </cell>
          <cell r="AV57">
            <v>28.2</v>
          </cell>
          <cell r="AW57">
            <v>-2.5999999999999979</v>
          </cell>
          <cell r="AX57" t="e">
            <v>#DIV/0!</v>
          </cell>
          <cell r="AY57">
            <v>21.9</v>
          </cell>
          <cell r="AZ57" t="e">
            <v>#DIV/0!</v>
          </cell>
          <cell r="BA57">
            <v>27.1</v>
          </cell>
          <cell r="BB57">
            <v>-5.2000000000000028</v>
          </cell>
          <cell r="BC57" t="e">
            <v>#DIV/0!</v>
          </cell>
        </row>
        <row r="58">
          <cell r="A58" t="str">
            <v xml:space="preserve">Factor </v>
          </cell>
          <cell r="B58">
            <v>392.26909999999901</v>
          </cell>
          <cell r="C58">
            <v>1</v>
          </cell>
          <cell r="D58">
            <v>1.0423</v>
          </cell>
          <cell r="E58">
            <v>1.1011</v>
          </cell>
          <cell r="F58">
            <v>1.1524000000000001</v>
          </cell>
          <cell r="G58">
            <v>1.2351000000000001</v>
          </cell>
          <cell r="H58">
            <v>1.36</v>
          </cell>
          <cell r="I58">
            <v>1.6083000000000001</v>
          </cell>
          <cell r="J58">
            <v>1.8539000000000001</v>
          </cell>
          <cell r="K58" t="e">
            <v>#DIV/0!</v>
          </cell>
          <cell r="L58">
            <v>1.0429999999999999</v>
          </cell>
          <cell r="M58">
            <v>1.0875999999999999</v>
          </cell>
          <cell r="N58">
            <v>1.1413</v>
          </cell>
          <cell r="O58">
            <v>1.2163999999999999</v>
          </cell>
          <cell r="P58">
            <v>1.3309</v>
          </cell>
          <cell r="Q58">
            <v>1.5623</v>
          </cell>
          <cell r="R58">
            <v>1.8015000000000001</v>
          </cell>
          <cell r="S58" t="e">
            <v>#DIV/0!</v>
          </cell>
          <cell r="T58">
            <v>1.0323</v>
          </cell>
          <cell r="U58">
            <v>1.0739000000000001</v>
          </cell>
          <cell r="V58">
            <v>1.1271</v>
          </cell>
          <cell r="W58">
            <v>1.1962999999999999</v>
          </cell>
          <cell r="X58">
            <v>1.3021</v>
          </cell>
          <cell r="Y58">
            <v>1.5082</v>
          </cell>
          <cell r="Z58">
            <v>1.7484</v>
          </cell>
          <cell r="AA58" t="e">
            <v>#DIV/0!</v>
          </cell>
          <cell r="AB58">
            <v>1.0157</v>
          </cell>
          <cell r="AE58">
            <v>1.1654</v>
          </cell>
          <cell r="AL58" t="str">
            <v>EBITDA Comparable/Ventas</v>
          </cell>
          <cell r="AN58">
            <v>24.7</v>
          </cell>
          <cell r="AO58">
            <v>30.7</v>
          </cell>
          <cell r="AP58">
            <v>-6</v>
          </cell>
          <cell r="AQ58">
            <v>30.6</v>
          </cell>
          <cell r="AR58">
            <v>9.9999999999997868E-2</v>
          </cell>
          <cell r="AS58">
            <v>24.7</v>
          </cell>
          <cell r="AT58">
            <v>29.6</v>
          </cell>
          <cell r="AU58">
            <v>-4.9000000000000021</v>
          </cell>
          <cell r="AV58">
            <v>33.1</v>
          </cell>
          <cell r="AW58">
            <v>-3.5</v>
          </cell>
          <cell r="AX58" t="e">
            <v>#DIV/0!</v>
          </cell>
          <cell r="AY58">
            <v>27</v>
          </cell>
          <cell r="AZ58" t="e">
            <v>#DIV/0!</v>
          </cell>
          <cell r="BA58">
            <v>31.9</v>
          </cell>
          <cell r="BB58">
            <v>-4.8999999999999986</v>
          </cell>
          <cell r="BC58" t="e">
            <v>#DIV/0!</v>
          </cell>
        </row>
        <row r="59">
          <cell r="AL59" t="str">
            <v>EBITDA/Ventas</v>
          </cell>
          <cell r="AN59">
            <v>24.7</v>
          </cell>
          <cell r="AO59">
            <v>30.7</v>
          </cell>
          <cell r="AP59">
            <v>-6</v>
          </cell>
          <cell r="AQ59">
            <v>30.6</v>
          </cell>
          <cell r="AR59">
            <v>9.9999999999997868E-2</v>
          </cell>
          <cell r="AS59">
            <v>24.7</v>
          </cell>
          <cell r="AT59">
            <v>29.6</v>
          </cell>
          <cell r="AU59">
            <v>-4.9000000000000021</v>
          </cell>
          <cell r="AV59">
            <v>33.1</v>
          </cell>
          <cell r="AW59">
            <v>-3.5</v>
          </cell>
          <cell r="AX59" t="e">
            <v>#DIV/0!</v>
          </cell>
          <cell r="AY59">
            <v>27</v>
          </cell>
          <cell r="AZ59" t="e">
            <v>#DIV/0!</v>
          </cell>
          <cell r="BA59">
            <v>31.9</v>
          </cell>
          <cell r="BB59">
            <v>-4.8999999999999986</v>
          </cell>
          <cell r="BC59" t="e">
            <v>#DIV/0!</v>
          </cell>
        </row>
        <row r="66">
          <cell r="AL66" t="str">
            <v>KOF MÉXICO</v>
          </cell>
        </row>
        <row r="67">
          <cell r="AL67" t="str">
            <v>Estado de Resultados</v>
          </cell>
        </row>
        <row r="68">
          <cell r="AL68" t="str">
            <v>Información por Trimestres</v>
          </cell>
        </row>
        <row r="69">
          <cell r="AL69" t="str">
            <v>% de Integración a Ventas</v>
          </cell>
        </row>
        <row r="72">
          <cell r="AN72" t="str">
            <v>Marzo</v>
          </cell>
          <cell r="AS72" t="str">
            <v>Junio</v>
          </cell>
          <cell r="AX72" t="str">
            <v>Septiembre</v>
          </cell>
          <cell r="BC72" t="str">
            <v>Diciembre</v>
          </cell>
        </row>
        <row r="73">
          <cell r="AN73">
            <v>2004</v>
          </cell>
          <cell r="AO73">
            <v>2003</v>
          </cell>
          <cell r="AP73" t="str">
            <v>% CREC</v>
          </cell>
          <cell r="AQ73">
            <v>2002</v>
          </cell>
          <cell r="AR73" t="str">
            <v>% CREC</v>
          </cell>
          <cell r="AS73">
            <v>2004</v>
          </cell>
          <cell r="AT73">
            <v>2003</v>
          </cell>
          <cell r="AU73" t="str">
            <v>% CREC</v>
          </cell>
          <cell r="AV73">
            <v>2002</v>
          </cell>
          <cell r="AW73" t="str">
            <v>% CREC</v>
          </cell>
          <cell r="AX73">
            <v>2004</v>
          </cell>
          <cell r="AY73">
            <v>2003</v>
          </cell>
          <cell r="AZ73" t="str">
            <v>% CREC</v>
          </cell>
          <cell r="BA73">
            <v>2002</v>
          </cell>
          <cell r="BB73" t="str">
            <v>% CREC</v>
          </cell>
          <cell r="BC73">
            <v>2004</v>
          </cell>
        </row>
        <row r="74">
          <cell r="AL74" t="str">
            <v>Ventas Netas</v>
          </cell>
          <cell r="AN74">
            <v>99.7</v>
          </cell>
          <cell r="AO74">
            <v>99.5</v>
          </cell>
          <cell r="AP74">
            <v>0.20000000000000284</v>
          </cell>
          <cell r="AQ74">
            <v>99.5</v>
          </cell>
          <cell r="AR74">
            <v>0</v>
          </cell>
          <cell r="AS74" t="e">
            <v>#DIV/0!</v>
          </cell>
          <cell r="AT74">
            <v>99.5</v>
          </cell>
          <cell r="AU74" t="e">
            <v>#DIV/0!</v>
          </cell>
          <cell r="AV74">
            <v>99.6</v>
          </cell>
          <cell r="AW74">
            <v>-9.9999999999994316E-2</v>
          </cell>
          <cell r="AX74" t="e">
            <v>#DIV/0!</v>
          </cell>
          <cell r="AY74">
            <v>99.6</v>
          </cell>
          <cell r="AZ74" t="e">
            <v>#DIV/0!</v>
          </cell>
          <cell r="BA74">
            <v>99.6</v>
          </cell>
          <cell r="BB74">
            <v>0</v>
          </cell>
          <cell r="BC74" t="e">
            <v>#DIV/0!</v>
          </cell>
        </row>
        <row r="75">
          <cell r="AL75" t="str">
            <v>Ingresos de Opn</v>
          </cell>
          <cell r="AN75">
            <v>0.3</v>
          </cell>
          <cell r="AO75">
            <v>0.5</v>
          </cell>
          <cell r="AP75">
            <v>-0.2</v>
          </cell>
          <cell r="AQ75">
            <v>0.5</v>
          </cell>
          <cell r="AR75">
            <v>0</v>
          </cell>
          <cell r="AS75" t="e">
            <v>#DIV/0!</v>
          </cell>
          <cell r="AT75">
            <v>0.5</v>
          </cell>
          <cell r="AU75" t="e">
            <v>#DIV/0!</v>
          </cell>
          <cell r="AV75">
            <v>0.4</v>
          </cell>
          <cell r="AW75">
            <v>9.9999999999999978E-2</v>
          </cell>
          <cell r="AX75" t="e">
            <v>#DIV/0!</v>
          </cell>
          <cell r="AY75">
            <v>0.4</v>
          </cell>
          <cell r="AZ75" t="e">
            <v>#DIV/0!</v>
          </cell>
          <cell r="BA75">
            <v>0.4</v>
          </cell>
          <cell r="BB75">
            <v>0</v>
          </cell>
          <cell r="BC75" t="e">
            <v>#DIV/0!</v>
          </cell>
        </row>
        <row r="76">
          <cell r="AL76" t="str">
            <v>Ingresos Totales</v>
          </cell>
          <cell r="AN76">
            <v>100</v>
          </cell>
          <cell r="AO76">
            <v>100</v>
          </cell>
          <cell r="AP76">
            <v>0</v>
          </cell>
          <cell r="AQ76">
            <v>100</v>
          </cell>
          <cell r="AR76">
            <v>0</v>
          </cell>
          <cell r="AS76" t="e">
            <v>#DIV/0!</v>
          </cell>
          <cell r="AT76">
            <v>100</v>
          </cell>
          <cell r="AU76" t="e">
            <v>#DIV/0!</v>
          </cell>
          <cell r="AV76">
            <v>100</v>
          </cell>
          <cell r="AW76">
            <v>0</v>
          </cell>
          <cell r="AX76" t="e">
            <v>#DIV/0!</v>
          </cell>
          <cell r="AY76">
            <v>100</v>
          </cell>
          <cell r="AZ76" t="e">
            <v>#DIV/0!</v>
          </cell>
          <cell r="BA76">
            <v>100</v>
          </cell>
          <cell r="BB76">
            <v>0</v>
          </cell>
          <cell r="BC76" t="e">
            <v>#DIV/0!</v>
          </cell>
        </row>
        <row r="77">
          <cell r="AL77" t="str">
            <v>Costo Ventas (*)</v>
          </cell>
          <cell r="AN77">
            <v>47.3</v>
          </cell>
          <cell r="AO77">
            <v>46.1</v>
          </cell>
          <cell r="AP77">
            <v>1.1999999999999957</v>
          </cell>
          <cell r="AQ77">
            <v>44.9</v>
          </cell>
          <cell r="AR77">
            <v>1.2000000000000028</v>
          </cell>
          <cell r="AS77" t="e">
            <v>#DIV/0!</v>
          </cell>
          <cell r="AT77">
            <v>46.6</v>
          </cell>
          <cell r="AU77" t="e">
            <v>#DIV/0!</v>
          </cell>
          <cell r="AV77">
            <v>44.3</v>
          </cell>
          <cell r="AW77">
            <v>2.3000000000000043</v>
          </cell>
          <cell r="AX77" t="e">
            <v>#DIV/0!</v>
          </cell>
          <cell r="AY77">
            <v>46.9</v>
          </cell>
          <cell r="AZ77" t="e">
            <v>#DIV/0!</v>
          </cell>
          <cell r="BA77">
            <v>44.4</v>
          </cell>
          <cell r="BB77">
            <v>2.5</v>
          </cell>
          <cell r="BC77" t="e">
            <v>#DIV/0!</v>
          </cell>
        </row>
        <row r="78">
          <cell r="AL78" t="str">
            <v>Margen Oper´n (*)</v>
          </cell>
          <cell r="AN78">
            <v>53</v>
          </cell>
          <cell r="AO78">
            <v>54.400000000000006</v>
          </cell>
          <cell r="AP78">
            <v>-1.4000000000000057</v>
          </cell>
          <cell r="AQ78">
            <v>55.600000000000009</v>
          </cell>
          <cell r="AR78">
            <v>-1.2000000000000028</v>
          </cell>
          <cell r="AS78" t="e">
            <v>#DIV/0!</v>
          </cell>
          <cell r="AT78">
            <v>53.900000000000006</v>
          </cell>
          <cell r="AU78" t="e">
            <v>#DIV/0!</v>
          </cell>
          <cell r="AV78">
            <v>56.100000000000009</v>
          </cell>
          <cell r="AW78">
            <v>-2.2000000000000028</v>
          </cell>
          <cell r="AX78" t="e">
            <v>#DIV/0!</v>
          </cell>
          <cell r="AY78">
            <v>53.5</v>
          </cell>
          <cell r="AZ78" t="e">
            <v>#DIV/0!</v>
          </cell>
          <cell r="BA78">
            <v>56.100000000000009</v>
          </cell>
          <cell r="BB78">
            <v>-2.6000000000000085</v>
          </cell>
          <cell r="BC78" t="e">
            <v>#DIV/0!</v>
          </cell>
        </row>
        <row r="79">
          <cell r="AL79" t="str">
            <v>Gastos Admon</v>
          </cell>
          <cell r="AN79">
            <v>5.8000000000000007</v>
          </cell>
          <cell r="AO79">
            <v>8</v>
          </cell>
          <cell r="AP79">
            <v>-2.1999999999999993</v>
          </cell>
          <cell r="AQ79">
            <v>8.2000000000000011</v>
          </cell>
          <cell r="AR79">
            <v>-0.20000000000000107</v>
          </cell>
          <cell r="AS79" t="e">
            <v>#DIV/0!</v>
          </cell>
          <cell r="AT79">
            <v>6.6000000000000005</v>
          </cell>
          <cell r="AU79" t="e">
            <v>#DIV/0!</v>
          </cell>
          <cell r="AV79">
            <v>7.8</v>
          </cell>
          <cell r="AW79">
            <v>-1.1999999999999993</v>
          </cell>
          <cell r="AX79" t="e">
            <v>#DIV/0!</v>
          </cell>
          <cell r="AY79">
            <v>6.7</v>
          </cell>
          <cell r="AZ79" t="e">
            <v>#DIV/0!</v>
          </cell>
          <cell r="BA79">
            <v>7.9</v>
          </cell>
          <cell r="BB79">
            <v>-1.2000000000000002</v>
          </cell>
          <cell r="BC79" t="e">
            <v>#DIV/0!</v>
          </cell>
        </row>
        <row r="80">
          <cell r="AL80" t="str">
            <v>Gastos Venta</v>
          </cell>
          <cell r="AN80">
            <v>27.900000000000002</v>
          </cell>
          <cell r="AO80">
            <v>19.900000000000002</v>
          </cell>
          <cell r="AP80">
            <v>8</v>
          </cell>
          <cell r="AQ80">
            <v>21.7</v>
          </cell>
          <cell r="AR80">
            <v>-1.7999999999999972</v>
          </cell>
          <cell r="AS80" t="e">
            <v>#DIV/0!</v>
          </cell>
          <cell r="AT80">
            <v>21.3</v>
          </cell>
          <cell r="AU80" t="e">
            <v>#DIV/0!</v>
          </cell>
          <cell r="AV80">
            <v>21.099999999999998</v>
          </cell>
          <cell r="AW80">
            <v>0.20000000000000284</v>
          </cell>
          <cell r="AX80" t="e">
            <v>#DIV/0!</v>
          </cell>
          <cell r="AY80">
            <v>22.3</v>
          </cell>
          <cell r="AZ80" t="e">
            <v>#DIV/0!</v>
          </cell>
          <cell r="BA80">
            <v>20.9</v>
          </cell>
          <cell r="BB80">
            <v>1.4000000000000021</v>
          </cell>
          <cell r="BC80" t="e">
            <v>#DIV/0!</v>
          </cell>
        </row>
        <row r="81">
          <cell r="AL81" t="str">
            <v>Gastos Oper´n</v>
          </cell>
          <cell r="AN81">
            <v>33.700000000000003</v>
          </cell>
          <cell r="AO81">
            <v>27.900000000000002</v>
          </cell>
          <cell r="AP81">
            <v>5.8000000000000007</v>
          </cell>
          <cell r="AQ81">
            <v>29.9</v>
          </cell>
          <cell r="AR81">
            <v>-1.9999999999999964</v>
          </cell>
          <cell r="AS81" t="e">
            <v>#DIV/0!</v>
          </cell>
          <cell r="AT81">
            <v>27.900000000000002</v>
          </cell>
          <cell r="AU81" t="e">
            <v>#DIV/0!</v>
          </cell>
          <cell r="AV81">
            <v>28.9</v>
          </cell>
          <cell r="AW81">
            <v>-0.99999999999999645</v>
          </cell>
          <cell r="AX81" t="e">
            <v>#DIV/0!</v>
          </cell>
          <cell r="AY81">
            <v>28.999999999999996</v>
          </cell>
          <cell r="AZ81" t="e">
            <v>#DIV/0!</v>
          </cell>
          <cell r="BA81">
            <v>28.799999999999997</v>
          </cell>
          <cell r="BB81">
            <v>0.19999999999999929</v>
          </cell>
          <cell r="BC81" t="e">
            <v>#DIV/0!</v>
          </cell>
        </row>
        <row r="82">
          <cell r="AL82" t="str">
            <v>Utilildad Oper´n</v>
          </cell>
          <cell r="AN82">
            <v>19.100000000000001</v>
          </cell>
          <cell r="AO82">
            <v>26.200000000000003</v>
          </cell>
          <cell r="AP82">
            <v>-7.1000000000000014</v>
          </cell>
          <cell r="AQ82">
            <v>25.4</v>
          </cell>
          <cell r="AR82">
            <v>0.80000000000000426</v>
          </cell>
          <cell r="AS82" t="e">
            <v>#DIV/0!</v>
          </cell>
          <cell r="AT82">
            <v>25.8</v>
          </cell>
          <cell r="AU82" t="e">
            <v>#DIV/0!</v>
          </cell>
          <cell r="AV82">
            <v>27</v>
          </cell>
          <cell r="AW82">
            <v>-1.1999999999999993</v>
          </cell>
          <cell r="AX82" t="e">
            <v>#DIV/0!</v>
          </cell>
          <cell r="AY82">
            <v>24.2</v>
          </cell>
          <cell r="AZ82" t="e">
            <v>#DIV/0!</v>
          </cell>
          <cell r="BA82">
            <v>27</v>
          </cell>
          <cell r="BB82">
            <v>-2.8000000000000007</v>
          </cell>
          <cell r="BC82" t="e">
            <v>#DIV/0!</v>
          </cell>
        </row>
        <row r="83">
          <cell r="AL83" t="str">
            <v>Amort Goodwill</v>
          </cell>
          <cell r="AN83">
            <v>0</v>
          </cell>
          <cell r="AO83">
            <v>0.1</v>
          </cell>
          <cell r="AP83">
            <v>-0.1</v>
          </cell>
          <cell r="AQ83">
            <v>0.1</v>
          </cell>
          <cell r="AR83">
            <v>0</v>
          </cell>
          <cell r="AS83" t="e">
            <v>#DIV/0!</v>
          </cell>
          <cell r="AT83">
            <v>0</v>
          </cell>
          <cell r="AU83" t="e">
            <v>#DIV/0!</v>
          </cell>
          <cell r="AV83">
            <v>0</v>
          </cell>
          <cell r="AW83">
            <v>0</v>
          </cell>
          <cell r="AX83" t="e">
            <v>#DIV/0!</v>
          </cell>
          <cell r="AY83">
            <v>0</v>
          </cell>
          <cell r="AZ83" t="e">
            <v>#DIV/0!</v>
          </cell>
          <cell r="BA83">
            <v>0</v>
          </cell>
          <cell r="BB83">
            <v>0</v>
          </cell>
          <cell r="BC83" t="e">
            <v>#DIV/0!</v>
          </cell>
        </row>
        <row r="84">
          <cell r="AL84" t="str">
            <v>Uafir Comparable</v>
          </cell>
          <cell r="AN84">
            <v>19.100000000000001</v>
          </cell>
          <cell r="AO84">
            <v>26.200000000000003</v>
          </cell>
          <cell r="AP84">
            <v>-7.1000000000000014</v>
          </cell>
          <cell r="AQ84">
            <v>25.4</v>
          </cell>
          <cell r="AR84">
            <v>0.80000000000000426</v>
          </cell>
          <cell r="AS84" t="e">
            <v>#DIV/0!</v>
          </cell>
          <cell r="AT84">
            <v>25.8</v>
          </cell>
          <cell r="AU84" t="e">
            <v>#DIV/0!</v>
          </cell>
          <cell r="AV84">
            <v>26.900000000000002</v>
          </cell>
          <cell r="AW84">
            <v>-1.1000000000000014</v>
          </cell>
          <cell r="AX84" t="e">
            <v>#DIV/0!</v>
          </cell>
          <cell r="AY84">
            <v>24.2</v>
          </cell>
          <cell r="AZ84" t="e">
            <v>#DIV/0!</v>
          </cell>
          <cell r="BA84">
            <v>27</v>
          </cell>
          <cell r="BB84">
            <v>-2.8000000000000007</v>
          </cell>
          <cell r="BC84" t="e">
            <v>#DIV/0!</v>
          </cell>
        </row>
        <row r="85">
          <cell r="AL85" t="str">
            <v>Servs Corp´s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 t="e">
            <v>#DIV/0!</v>
          </cell>
          <cell r="AT85">
            <v>0</v>
          </cell>
          <cell r="AU85" t="e">
            <v>#DIV/0!</v>
          </cell>
          <cell r="AV85">
            <v>0</v>
          </cell>
          <cell r="AW85">
            <v>0</v>
          </cell>
          <cell r="AX85" t="e">
            <v>#DIV/0!</v>
          </cell>
          <cell r="AY85">
            <v>0</v>
          </cell>
          <cell r="AZ85" t="e">
            <v>#DIV/0!</v>
          </cell>
          <cell r="BA85">
            <v>0</v>
          </cell>
          <cell r="BB85">
            <v>0</v>
          </cell>
          <cell r="BC85" t="e">
            <v>#DIV/0!</v>
          </cell>
        </row>
        <row r="86">
          <cell r="AL86" t="str">
            <v>UAFIR</v>
          </cell>
          <cell r="AN86">
            <v>19.100000000000001</v>
          </cell>
          <cell r="AO86">
            <v>26.200000000000003</v>
          </cell>
          <cell r="AP86">
            <v>-7.1000000000000014</v>
          </cell>
          <cell r="AQ86">
            <v>25.4</v>
          </cell>
          <cell r="AR86">
            <v>0.80000000000000426</v>
          </cell>
          <cell r="AS86" t="e">
            <v>#DIV/0!</v>
          </cell>
          <cell r="AT86">
            <v>25.8</v>
          </cell>
          <cell r="AU86" t="e">
            <v>#DIV/0!</v>
          </cell>
          <cell r="AV86">
            <v>26.900000000000002</v>
          </cell>
          <cell r="AW86">
            <v>-1.1000000000000014</v>
          </cell>
          <cell r="AX86" t="e">
            <v>#DIV/0!</v>
          </cell>
          <cell r="AY86">
            <v>24.2</v>
          </cell>
          <cell r="AZ86" t="e">
            <v>#DIV/0!</v>
          </cell>
          <cell r="BA86">
            <v>27</v>
          </cell>
          <cell r="BB86">
            <v>-2.8000000000000007</v>
          </cell>
          <cell r="BC86" t="e">
            <v>#DIV/0!</v>
          </cell>
        </row>
        <row r="87">
          <cell r="AL87" t="str">
            <v>Depreciación</v>
          </cell>
          <cell r="AN87">
            <v>2.8000000000000003</v>
          </cell>
          <cell r="AO87">
            <v>2.5</v>
          </cell>
          <cell r="AP87">
            <v>0.30000000000000027</v>
          </cell>
          <cell r="AQ87">
            <v>2.8000000000000003</v>
          </cell>
          <cell r="AR87">
            <v>-0.30000000000000027</v>
          </cell>
          <cell r="AS87" t="e">
            <v>#DIV/0!</v>
          </cell>
          <cell r="AT87">
            <v>2.2999999999999998</v>
          </cell>
          <cell r="AU87" t="e">
            <v>#DIV/0!</v>
          </cell>
          <cell r="AV87">
            <v>2.6</v>
          </cell>
          <cell r="AW87">
            <v>-0.30000000000000027</v>
          </cell>
          <cell r="AX87" t="e">
            <v>#DIV/0!</v>
          </cell>
          <cell r="AY87">
            <v>2.4</v>
          </cell>
          <cell r="AZ87" t="e">
            <v>#DIV/0!</v>
          </cell>
          <cell r="BA87">
            <v>2.6</v>
          </cell>
          <cell r="BB87">
            <v>-0.20000000000000018</v>
          </cell>
          <cell r="BC87" t="e">
            <v>#DIV/0!</v>
          </cell>
        </row>
        <row r="88">
          <cell r="AL88" t="str">
            <v>Cargos Virtuales</v>
          </cell>
          <cell r="AN88">
            <v>2.8000000000000003</v>
          </cell>
          <cell r="AO88">
            <v>2</v>
          </cell>
          <cell r="AP88">
            <v>0.80000000000000027</v>
          </cell>
          <cell r="AQ88">
            <v>2.4</v>
          </cell>
          <cell r="AR88">
            <v>-0.39999999999999991</v>
          </cell>
          <cell r="AS88" t="e">
            <v>#DIV/0!</v>
          </cell>
          <cell r="AT88">
            <v>1.7999999999999998</v>
          </cell>
          <cell r="AU88" t="e">
            <v>#DIV/0!</v>
          </cell>
          <cell r="AV88">
            <v>2.5</v>
          </cell>
          <cell r="AW88">
            <v>-0.70000000000000018</v>
          </cell>
          <cell r="AX88" t="e">
            <v>#DIV/0!</v>
          </cell>
          <cell r="AY88">
            <v>2.1</v>
          </cell>
          <cell r="AZ88" t="e">
            <v>#DIV/0!</v>
          </cell>
          <cell r="BA88">
            <v>2.4</v>
          </cell>
          <cell r="BB88">
            <v>-0.29999999999999982</v>
          </cell>
          <cell r="BC88" t="e">
            <v>#DIV/0!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R56"/>
  <sheetViews>
    <sheetView showGridLines="0" tabSelected="1" zoomScaleNormal="100" zoomScaleSheetLayoutView="100" workbookViewId="0">
      <selection sqref="A1:O1"/>
    </sheetView>
  </sheetViews>
  <sheetFormatPr defaultColWidth="9.81640625" defaultRowHeight="15.5" x14ac:dyDescent="0.25"/>
  <cols>
    <col min="1" max="1" width="42.7265625" style="282" customWidth="1"/>
    <col min="2" max="2" width="1.7265625" style="81" customWidth="1"/>
    <col min="3" max="5" width="7.7265625" style="283" customWidth="1"/>
    <col min="6" max="6" width="7.7265625" style="284" customWidth="1"/>
    <col min="7" max="8" width="7.7265625" style="283" customWidth="1"/>
    <col min="9" max="9" width="4.7265625" style="285" customWidth="1"/>
    <col min="10" max="10" width="7.7265625" style="282" customWidth="1"/>
    <col min="11" max="11" width="7.81640625" style="282" customWidth="1"/>
    <col min="12" max="15" width="7.7265625" style="282" customWidth="1"/>
    <col min="16" max="16384" width="9.81640625" style="282"/>
  </cols>
  <sheetData>
    <row r="1" spans="1:18" s="6" customFormat="1" ht="12" customHeight="1" x14ac:dyDescent="0.25">
      <c r="A1" s="673" t="s">
        <v>0</v>
      </c>
      <c r="B1" s="673"/>
      <c r="C1" s="673"/>
      <c r="D1" s="673"/>
      <c r="E1" s="673"/>
      <c r="F1" s="673"/>
      <c r="G1" s="673"/>
      <c r="H1" s="673"/>
      <c r="I1" s="673"/>
      <c r="J1" s="673"/>
      <c r="K1" s="673"/>
      <c r="L1" s="673"/>
      <c r="M1" s="673"/>
      <c r="N1" s="673"/>
      <c r="O1" s="673"/>
    </row>
    <row r="2" spans="1:18" s="6" customFormat="1" ht="12" customHeight="1" x14ac:dyDescent="0.25">
      <c r="A2" s="674" t="s">
        <v>20</v>
      </c>
      <c r="B2" s="674"/>
      <c r="C2" s="674"/>
      <c r="D2" s="674"/>
      <c r="E2" s="674"/>
      <c r="F2" s="674"/>
      <c r="G2" s="674"/>
      <c r="H2" s="674"/>
      <c r="I2" s="674"/>
      <c r="J2" s="674"/>
      <c r="K2" s="674"/>
      <c r="L2" s="674"/>
      <c r="M2" s="674"/>
      <c r="N2" s="674"/>
      <c r="O2" s="674"/>
    </row>
    <row r="3" spans="1:18" s="6" customFormat="1" ht="11.15" customHeight="1" x14ac:dyDescent="0.25">
      <c r="A3" s="675" t="s">
        <v>19</v>
      </c>
      <c r="B3" s="675"/>
      <c r="C3" s="675"/>
      <c r="D3" s="675"/>
      <c r="E3" s="675"/>
      <c r="F3" s="675"/>
      <c r="G3" s="675"/>
      <c r="H3" s="675"/>
      <c r="I3" s="675"/>
      <c r="J3" s="675"/>
      <c r="K3" s="675"/>
      <c r="L3" s="675"/>
      <c r="M3" s="675"/>
      <c r="N3" s="675"/>
      <c r="O3" s="675"/>
    </row>
    <row r="4" spans="1:18" s="6" customFormat="1" ht="11.15" customHeight="1" x14ac:dyDescent="0.25">
      <c r="A4" s="11"/>
      <c r="B4" s="3"/>
      <c r="C4" s="7"/>
      <c r="D4" s="7"/>
      <c r="E4" s="7"/>
      <c r="F4" s="8"/>
      <c r="G4" s="7"/>
      <c r="H4" s="7"/>
      <c r="I4" s="10"/>
      <c r="J4" s="4"/>
      <c r="K4" s="4"/>
      <c r="L4" s="5"/>
    </row>
    <row r="5" spans="1:18" s="6" customFormat="1" ht="15" customHeight="1" x14ac:dyDescent="0.25">
      <c r="A5" s="12"/>
      <c r="B5" s="13"/>
      <c r="C5" s="676" t="s">
        <v>142</v>
      </c>
      <c r="D5" s="676"/>
      <c r="E5" s="676"/>
      <c r="F5" s="676"/>
      <c r="G5" s="676"/>
      <c r="H5" s="676"/>
      <c r="I5" s="239"/>
      <c r="J5" s="676" t="s">
        <v>143</v>
      </c>
      <c r="K5" s="676"/>
      <c r="L5" s="676"/>
      <c r="M5" s="676"/>
      <c r="N5" s="676"/>
      <c r="O5" s="676"/>
    </row>
    <row r="6" spans="1:18" s="6" customFormat="1" ht="18.75" customHeight="1" x14ac:dyDescent="0.25">
      <c r="A6" s="39"/>
      <c r="B6" s="14"/>
      <c r="C6" s="41">
        <v>2017</v>
      </c>
      <c r="D6" s="41" t="s">
        <v>13</v>
      </c>
      <c r="E6" s="41">
        <v>2016</v>
      </c>
      <c r="F6" s="41" t="s">
        <v>13</v>
      </c>
      <c r="G6" s="41" t="s">
        <v>66</v>
      </c>
      <c r="H6" s="41" t="s">
        <v>90</v>
      </c>
      <c r="I6" s="237"/>
      <c r="J6" s="40">
        <v>2017</v>
      </c>
      <c r="K6" s="40" t="s">
        <v>13</v>
      </c>
      <c r="L6" s="40">
        <v>2016</v>
      </c>
      <c r="M6" s="40" t="s">
        <v>13</v>
      </c>
      <c r="N6" s="40" t="s">
        <v>66</v>
      </c>
      <c r="O6" s="40" t="s">
        <v>90</v>
      </c>
      <c r="Q6" s="238"/>
      <c r="R6" s="238"/>
    </row>
    <row r="7" spans="1:18" s="6" customFormat="1" ht="13" customHeight="1" x14ac:dyDescent="0.25">
      <c r="A7" s="15" t="s">
        <v>6</v>
      </c>
      <c r="B7" s="16"/>
      <c r="C7" s="557">
        <v>114801</v>
      </c>
      <c r="D7" s="17">
        <v>100</v>
      </c>
      <c r="E7" s="557">
        <v>94543</v>
      </c>
      <c r="F7" s="17">
        <v>100</v>
      </c>
      <c r="G7" s="17">
        <v>21.427287054567756</v>
      </c>
      <c r="H7" s="18">
        <v>10.703324426554284</v>
      </c>
      <c r="I7" s="240"/>
      <c r="J7" s="557">
        <v>224020</v>
      </c>
      <c r="K7" s="17">
        <v>100</v>
      </c>
      <c r="L7" s="557">
        <v>180015</v>
      </c>
      <c r="M7" s="17">
        <v>100</v>
      </c>
      <c r="N7" s="17">
        <v>24.445185123461943</v>
      </c>
      <c r="O7" s="18">
        <v>13.823317264127244</v>
      </c>
    </row>
    <row r="8" spans="1:18" s="6" customFormat="1" ht="13" customHeight="1" x14ac:dyDescent="0.25">
      <c r="A8" s="42" t="s">
        <v>7</v>
      </c>
      <c r="B8" s="16"/>
      <c r="C8" s="558">
        <v>72597</v>
      </c>
      <c r="D8" s="19">
        <v>63.2</v>
      </c>
      <c r="E8" s="558">
        <v>59215</v>
      </c>
      <c r="F8" s="19">
        <v>62.6</v>
      </c>
      <c r="G8" s="20">
        <v>22.599003630836776</v>
      </c>
      <c r="H8" s="19"/>
      <c r="I8" s="240"/>
      <c r="J8" s="558">
        <v>142916</v>
      </c>
      <c r="K8" s="19">
        <v>63.8</v>
      </c>
      <c r="L8" s="558">
        <v>113668</v>
      </c>
      <c r="M8" s="19">
        <v>63.1</v>
      </c>
      <c r="N8" s="20">
        <v>25.73107646831123</v>
      </c>
      <c r="O8" s="19"/>
    </row>
    <row r="9" spans="1:18" s="6" customFormat="1" ht="13" customHeight="1" x14ac:dyDescent="0.25">
      <c r="A9" s="43" t="s">
        <v>8</v>
      </c>
      <c r="B9" s="16"/>
      <c r="C9" s="559">
        <v>42204</v>
      </c>
      <c r="D9" s="44">
        <v>36.799999999999997</v>
      </c>
      <c r="E9" s="559">
        <v>35328</v>
      </c>
      <c r="F9" s="44">
        <v>37.4</v>
      </c>
      <c r="G9" s="45">
        <v>19.463315217391308</v>
      </c>
      <c r="H9" s="46"/>
      <c r="I9" s="240"/>
      <c r="J9" s="559">
        <v>81104</v>
      </c>
      <c r="K9" s="44">
        <v>36.200000000000003</v>
      </c>
      <c r="L9" s="559">
        <v>66347</v>
      </c>
      <c r="M9" s="44">
        <v>36.9</v>
      </c>
      <c r="N9" s="45">
        <v>22.242151114594488</v>
      </c>
      <c r="O9" s="46"/>
    </row>
    <row r="10" spans="1:18" s="6" customFormat="1" ht="13" customHeight="1" x14ac:dyDescent="0.25">
      <c r="A10" s="425" t="s">
        <v>16</v>
      </c>
      <c r="B10" s="22"/>
      <c r="C10" s="558">
        <v>3972</v>
      </c>
      <c r="D10" s="20">
        <v>3.5</v>
      </c>
      <c r="E10" s="558">
        <v>3692</v>
      </c>
      <c r="F10" s="20">
        <v>3.9</v>
      </c>
      <c r="G10" s="20">
        <v>7.583965330444209</v>
      </c>
      <c r="H10" s="20"/>
      <c r="I10" s="240"/>
      <c r="J10" s="558">
        <v>8093</v>
      </c>
      <c r="K10" s="20">
        <v>3.6</v>
      </c>
      <c r="L10" s="558">
        <v>7082</v>
      </c>
      <c r="M10" s="20">
        <v>3.9</v>
      </c>
      <c r="N10" s="20">
        <v>14.275628353572433</v>
      </c>
      <c r="O10" s="20"/>
    </row>
    <row r="11" spans="1:18" s="6" customFormat="1" ht="13" customHeight="1" x14ac:dyDescent="0.25">
      <c r="A11" s="424" t="s">
        <v>17</v>
      </c>
      <c r="B11" s="22"/>
      <c r="C11" s="557">
        <v>27615</v>
      </c>
      <c r="D11" s="17">
        <v>23.999999999999993</v>
      </c>
      <c r="E11" s="557">
        <v>22370</v>
      </c>
      <c r="F11" s="17">
        <v>23.700000000000003</v>
      </c>
      <c r="G11" s="17">
        <v>23.44658024139472</v>
      </c>
      <c r="H11" s="18"/>
      <c r="I11" s="240"/>
      <c r="J11" s="557">
        <v>54445</v>
      </c>
      <c r="K11" s="17">
        <v>24.300000000000004</v>
      </c>
      <c r="L11" s="557">
        <v>43180</v>
      </c>
      <c r="M11" s="17">
        <v>24.1</v>
      </c>
      <c r="N11" s="17">
        <v>26.088466882816121</v>
      </c>
      <c r="O11" s="18"/>
    </row>
    <row r="12" spans="1:18" s="6" customFormat="1" ht="13" customHeight="1" x14ac:dyDescent="0.25">
      <c r="A12" s="42" t="s">
        <v>83</v>
      </c>
      <c r="B12" s="25"/>
      <c r="C12" s="560">
        <v>192</v>
      </c>
      <c r="D12" s="47">
        <v>0.2</v>
      </c>
      <c r="E12" s="560">
        <v>-143</v>
      </c>
      <c r="F12" s="47">
        <v>-0.2</v>
      </c>
      <c r="G12" s="47" t="s">
        <v>147</v>
      </c>
      <c r="H12" s="47"/>
      <c r="I12" s="242"/>
      <c r="J12" s="560">
        <v>-142</v>
      </c>
      <c r="K12" s="47">
        <v>-0.1</v>
      </c>
      <c r="L12" s="560">
        <v>-100</v>
      </c>
      <c r="M12" s="47">
        <v>-0.1</v>
      </c>
      <c r="N12" s="47">
        <v>41.999999999999993</v>
      </c>
      <c r="O12" s="47"/>
    </row>
    <row r="13" spans="1:18" s="243" customFormat="1" ht="13" customHeight="1" x14ac:dyDescent="0.25">
      <c r="A13" s="48" t="s">
        <v>84</v>
      </c>
      <c r="B13" s="26"/>
      <c r="C13" s="561">
        <v>10425</v>
      </c>
      <c r="D13" s="49">
        <v>9.1</v>
      </c>
      <c r="E13" s="561">
        <v>9409</v>
      </c>
      <c r="F13" s="49">
        <v>10</v>
      </c>
      <c r="G13" s="49">
        <v>10.798171963014136</v>
      </c>
      <c r="H13" s="50">
        <v>1.068668345194923</v>
      </c>
      <c r="I13" s="240"/>
      <c r="J13" s="561">
        <v>18708</v>
      </c>
      <c r="K13" s="49">
        <v>8.4</v>
      </c>
      <c r="L13" s="561">
        <v>16185</v>
      </c>
      <c r="M13" s="49">
        <v>9</v>
      </c>
      <c r="N13" s="49">
        <v>15.588507877664505</v>
      </c>
      <c r="O13" s="50">
        <v>3.7792195620658831</v>
      </c>
    </row>
    <row r="14" spans="1:18" s="6" customFormat="1" ht="13" customHeight="1" x14ac:dyDescent="0.25">
      <c r="A14" s="51" t="s">
        <v>70</v>
      </c>
      <c r="B14" s="27"/>
      <c r="C14" s="562">
        <v>1376</v>
      </c>
      <c r="D14" s="52"/>
      <c r="E14" s="562">
        <v>733</v>
      </c>
      <c r="F14" s="52"/>
      <c r="G14" s="52">
        <v>87.721691678035469</v>
      </c>
      <c r="H14" s="52"/>
      <c r="I14" s="240"/>
      <c r="J14" s="562">
        <v>-1079</v>
      </c>
      <c r="K14" s="52"/>
      <c r="L14" s="562">
        <v>1029</v>
      </c>
      <c r="M14" s="52"/>
      <c r="N14" s="52" t="s">
        <v>147</v>
      </c>
      <c r="O14" s="52"/>
    </row>
    <row r="15" spans="1:18" s="6" customFormat="1" ht="13" customHeight="1" x14ac:dyDescent="0.25">
      <c r="A15" s="423" t="s">
        <v>91</v>
      </c>
      <c r="B15" s="22"/>
      <c r="C15" s="557">
        <v>2696</v>
      </c>
      <c r="D15" s="28"/>
      <c r="E15" s="557">
        <v>2411</v>
      </c>
      <c r="F15" s="17"/>
      <c r="G15" s="17">
        <v>11.820821236001656</v>
      </c>
      <c r="H15" s="18"/>
      <c r="I15" s="239"/>
      <c r="J15" s="557">
        <v>5797</v>
      </c>
      <c r="K15" s="28"/>
      <c r="L15" s="557">
        <v>4443</v>
      </c>
      <c r="M15" s="17"/>
      <c r="N15" s="17">
        <v>30.474904343911781</v>
      </c>
      <c r="O15" s="18"/>
    </row>
    <row r="16" spans="1:18" s="25" customFormat="1" ht="13" customHeight="1" x14ac:dyDescent="0.25">
      <c r="A16" s="422" t="s">
        <v>114</v>
      </c>
      <c r="B16" s="22"/>
      <c r="C16" s="558">
        <v>301</v>
      </c>
      <c r="D16" s="29"/>
      <c r="E16" s="558">
        <v>283</v>
      </c>
      <c r="F16" s="20"/>
      <c r="G16" s="20">
        <v>6.360424028268552</v>
      </c>
      <c r="H16" s="20"/>
      <c r="I16" s="460"/>
      <c r="J16" s="558">
        <v>636</v>
      </c>
      <c r="K16" s="29"/>
      <c r="L16" s="558">
        <v>473</v>
      </c>
      <c r="M16" s="20"/>
      <c r="N16" s="20">
        <v>34.460887949260034</v>
      </c>
      <c r="O16" s="20"/>
    </row>
    <row r="17" spans="1:15" s="6" customFormat="1" ht="13" customHeight="1" x14ac:dyDescent="0.25">
      <c r="A17" s="423" t="s">
        <v>111</v>
      </c>
      <c r="B17" s="22"/>
      <c r="C17" s="557">
        <v>2395</v>
      </c>
      <c r="D17" s="31"/>
      <c r="E17" s="557">
        <v>2128</v>
      </c>
      <c r="F17" s="17"/>
      <c r="G17" s="17">
        <v>12.546992481203013</v>
      </c>
      <c r="H17" s="18"/>
      <c r="I17" s="240"/>
      <c r="J17" s="557">
        <v>5161</v>
      </c>
      <c r="K17" s="31"/>
      <c r="L17" s="557">
        <v>3970</v>
      </c>
      <c r="M17" s="17"/>
      <c r="N17" s="17">
        <v>30.000000000000004</v>
      </c>
      <c r="O17" s="18"/>
    </row>
    <row r="18" spans="1:15" s="6" customFormat="1" ht="13" customHeight="1" x14ac:dyDescent="0.25">
      <c r="A18" s="422" t="s">
        <v>112</v>
      </c>
      <c r="B18" s="22"/>
      <c r="C18" s="558">
        <v>504</v>
      </c>
      <c r="D18" s="29"/>
      <c r="E18" s="558">
        <v>-177</v>
      </c>
      <c r="F18" s="20"/>
      <c r="G18" s="20" t="s">
        <v>147</v>
      </c>
      <c r="H18" s="20"/>
      <c r="I18" s="240"/>
      <c r="J18" s="558">
        <v>2170</v>
      </c>
      <c r="K18" s="29"/>
      <c r="L18" s="558">
        <v>144</v>
      </c>
      <c r="M18" s="20"/>
      <c r="N18" s="20" t="s">
        <v>147</v>
      </c>
      <c r="O18" s="20"/>
    </row>
    <row r="19" spans="1:15" s="6" customFormat="1" ht="13" customHeight="1" x14ac:dyDescent="0.25">
      <c r="A19" s="426" t="s">
        <v>113</v>
      </c>
      <c r="B19" s="27"/>
      <c r="C19" s="563">
        <v>-129</v>
      </c>
      <c r="D19" s="53"/>
      <c r="E19" s="563">
        <v>-307</v>
      </c>
      <c r="F19" s="44"/>
      <c r="G19" s="44">
        <v>-57.980456026058633</v>
      </c>
      <c r="H19" s="46"/>
      <c r="I19" s="240"/>
      <c r="J19" s="563">
        <v>-844</v>
      </c>
      <c r="K19" s="53"/>
      <c r="L19" s="563">
        <v>-680</v>
      </c>
      <c r="M19" s="44"/>
      <c r="N19" s="44">
        <v>24.117647058823533</v>
      </c>
      <c r="O19" s="46"/>
    </row>
    <row r="20" spans="1:15" s="243" customFormat="1" ht="13" customHeight="1" x14ac:dyDescent="0.25">
      <c r="A20" s="427" t="s">
        <v>115</v>
      </c>
      <c r="B20" s="26"/>
      <c r="C20" s="562">
        <v>2770</v>
      </c>
      <c r="D20" s="54"/>
      <c r="E20" s="562">
        <v>1644</v>
      </c>
      <c r="F20" s="52"/>
      <c r="G20" s="52">
        <v>68.491484184914839</v>
      </c>
      <c r="H20" s="52"/>
      <c r="I20" s="240"/>
      <c r="J20" s="562">
        <v>6487</v>
      </c>
      <c r="K20" s="54"/>
      <c r="L20" s="562">
        <v>3434</v>
      </c>
      <c r="M20" s="52"/>
      <c r="N20" s="52">
        <v>88.905066977285969</v>
      </c>
      <c r="O20" s="52"/>
    </row>
    <row r="21" spans="1:15" s="243" customFormat="1" ht="22.5" customHeight="1" x14ac:dyDescent="0.25">
      <c r="A21" s="613" t="s">
        <v>71</v>
      </c>
      <c r="B21" s="33"/>
      <c r="C21" s="557">
        <v>6279</v>
      </c>
      <c r="D21" s="9"/>
      <c r="E21" s="557">
        <v>7032</v>
      </c>
      <c r="F21" s="611"/>
      <c r="G21" s="17">
        <v>-10.708191126279864</v>
      </c>
      <c r="H21" s="612"/>
      <c r="I21" s="240"/>
      <c r="J21" s="557">
        <v>13300</v>
      </c>
      <c r="K21" s="9"/>
      <c r="L21" s="557">
        <v>11722</v>
      </c>
      <c r="M21" s="611"/>
      <c r="N21" s="17">
        <v>13.461866575669678</v>
      </c>
      <c r="O21" s="612"/>
    </row>
    <row r="22" spans="1:15" s="6" customFormat="1" ht="13" customHeight="1" x14ac:dyDescent="0.25">
      <c r="A22" s="24" t="s">
        <v>9</v>
      </c>
      <c r="B22" s="16"/>
      <c r="C22" s="558">
        <v>1679.8836643231134</v>
      </c>
      <c r="D22" s="34"/>
      <c r="E22" s="558">
        <v>1893.0492137174074</v>
      </c>
      <c r="F22" s="34">
        <v>0.26920495075617284</v>
      </c>
      <c r="G22" s="20">
        <v>-11.260433582479234</v>
      </c>
      <c r="H22" s="20"/>
      <c r="I22" s="240"/>
      <c r="J22" s="558">
        <v>3104.5259999999998</v>
      </c>
      <c r="K22" s="34"/>
      <c r="L22" s="558">
        <v>3383.2220000000002</v>
      </c>
      <c r="M22" s="34"/>
      <c r="N22" s="20">
        <v>-8.2375912665500586</v>
      </c>
      <c r="O22" s="20"/>
    </row>
    <row r="23" spans="1:15" s="6" customFormat="1" ht="13" customHeight="1" x14ac:dyDescent="0.25">
      <c r="A23" s="43" t="s">
        <v>85</v>
      </c>
      <c r="B23" s="16"/>
      <c r="C23" s="563">
        <v>1819</v>
      </c>
      <c r="D23" s="55"/>
      <c r="E23" s="563">
        <v>1017</v>
      </c>
      <c r="F23" s="44"/>
      <c r="G23" s="44">
        <v>78.859390363815152</v>
      </c>
      <c r="H23" s="46"/>
      <c r="I23" s="240"/>
      <c r="J23" s="563">
        <v>3112</v>
      </c>
      <c r="K23" s="55"/>
      <c r="L23" s="563">
        <v>2162</v>
      </c>
      <c r="M23" s="44"/>
      <c r="N23" s="44">
        <v>43.940795559666967</v>
      </c>
      <c r="O23" s="46"/>
    </row>
    <row r="24" spans="1:15" s="243" customFormat="1" ht="13" customHeight="1" x14ac:dyDescent="0.25">
      <c r="A24" s="56" t="s">
        <v>10</v>
      </c>
      <c r="B24" s="33"/>
      <c r="C24" s="562">
        <v>6418.1163356768866</v>
      </c>
      <c r="D24" s="54"/>
      <c r="E24" s="562">
        <v>6155.9507862825922</v>
      </c>
      <c r="F24" s="52"/>
      <c r="G24" s="52">
        <v>4.2587336789384755</v>
      </c>
      <c r="H24" s="52"/>
      <c r="I24" s="240"/>
      <c r="J24" s="562">
        <v>13307.474</v>
      </c>
      <c r="K24" s="54"/>
      <c r="L24" s="562">
        <v>10500.778</v>
      </c>
      <c r="M24" s="52"/>
      <c r="N24" s="52">
        <v>26.728457643805047</v>
      </c>
      <c r="O24" s="52"/>
    </row>
    <row r="25" spans="1:15" s="6" customFormat="1" ht="13" customHeight="1" x14ac:dyDescent="0.25">
      <c r="A25" s="15" t="s">
        <v>11</v>
      </c>
      <c r="B25" s="16"/>
      <c r="C25" s="557">
        <v>4657.1163356768866</v>
      </c>
      <c r="D25" s="31"/>
      <c r="E25" s="557">
        <v>4872.9507862825922</v>
      </c>
      <c r="F25" s="17"/>
      <c r="G25" s="17">
        <v>-4.4292351815512276</v>
      </c>
      <c r="H25" s="18"/>
      <c r="I25" s="240"/>
      <c r="J25" s="557">
        <v>8247.4740000000002</v>
      </c>
      <c r="K25" s="31"/>
      <c r="L25" s="557">
        <v>7861.7780000000002</v>
      </c>
      <c r="M25" s="17"/>
      <c r="N25" s="17">
        <v>4.905964019843867</v>
      </c>
      <c r="O25" s="18"/>
    </row>
    <row r="26" spans="1:15" s="6" customFormat="1" ht="13" customHeight="1" thickBot="1" x14ac:dyDescent="0.3">
      <c r="A26" s="57" t="s">
        <v>12</v>
      </c>
      <c r="B26" s="58"/>
      <c r="C26" s="564">
        <v>1761</v>
      </c>
      <c r="D26" s="59"/>
      <c r="E26" s="564">
        <v>1283</v>
      </c>
      <c r="F26" s="60"/>
      <c r="G26" s="60">
        <v>37.256430241621196</v>
      </c>
      <c r="H26" s="60"/>
      <c r="I26" s="240"/>
      <c r="J26" s="564">
        <v>5060</v>
      </c>
      <c r="K26" s="59"/>
      <c r="L26" s="564">
        <v>2639</v>
      </c>
      <c r="M26" s="60"/>
      <c r="N26" s="60">
        <v>91.739295187571045</v>
      </c>
      <c r="O26" s="60"/>
    </row>
    <row r="27" spans="1:15" s="6" customFormat="1" ht="11.15" customHeight="1" x14ac:dyDescent="0.25">
      <c r="A27" s="15"/>
      <c r="B27" s="16"/>
      <c r="C27" s="35"/>
      <c r="D27" s="36"/>
      <c r="E27" s="35"/>
      <c r="F27" s="37"/>
      <c r="G27" s="38"/>
      <c r="H27" s="38"/>
      <c r="I27" s="240"/>
      <c r="J27" s="36"/>
      <c r="K27" s="36"/>
      <c r="L27" s="38"/>
      <c r="M27" s="244"/>
      <c r="N27" s="244"/>
      <c r="O27" s="244"/>
    </row>
    <row r="28" spans="1:15" s="6" customFormat="1" ht="11.15" customHeight="1" x14ac:dyDescent="0.25">
      <c r="A28" s="15"/>
      <c r="B28" s="16"/>
      <c r="C28" s="245"/>
      <c r="D28" s="36"/>
      <c r="E28" s="38"/>
      <c r="F28" s="37"/>
      <c r="G28" s="38"/>
      <c r="H28" s="38"/>
      <c r="I28" s="240"/>
      <c r="J28" s="36"/>
      <c r="K28" s="36"/>
      <c r="L28" s="38"/>
      <c r="M28" s="244"/>
      <c r="N28" s="244"/>
      <c r="O28" s="244"/>
    </row>
    <row r="29" spans="1:15" s="6" customFormat="1" ht="15" customHeight="1" x14ac:dyDescent="0.25">
      <c r="A29" s="147" t="s">
        <v>64</v>
      </c>
      <c r="B29" s="25"/>
      <c r="C29" s="40">
        <v>2017</v>
      </c>
      <c r="D29" s="40" t="s">
        <v>13</v>
      </c>
      <c r="E29" s="40">
        <v>2016</v>
      </c>
      <c r="F29" s="40" t="s">
        <v>13</v>
      </c>
      <c r="G29" s="40" t="s">
        <v>66</v>
      </c>
      <c r="H29" s="40" t="s">
        <v>90</v>
      </c>
      <c r="I29" s="239"/>
      <c r="J29" s="40">
        <v>2017</v>
      </c>
      <c r="K29" s="40" t="s">
        <v>13</v>
      </c>
      <c r="L29" s="40">
        <v>2016</v>
      </c>
      <c r="M29" s="40" t="s">
        <v>13</v>
      </c>
      <c r="N29" s="40" t="s">
        <v>66</v>
      </c>
      <c r="O29" s="40" t="s">
        <v>90</v>
      </c>
    </row>
    <row r="30" spans="1:15" s="6" customFormat="1" ht="13" customHeight="1" x14ac:dyDescent="0.25">
      <c r="A30" s="614" t="s">
        <v>41</v>
      </c>
      <c r="B30" s="27"/>
      <c r="C30" s="563">
        <v>10425</v>
      </c>
      <c r="D30" s="246">
        <v>9.1</v>
      </c>
      <c r="E30" s="563">
        <v>9409</v>
      </c>
      <c r="F30" s="246">
        <v>10</v>
      </c>
      <c r="G30" s="246">
        <v>10.798171963014136</v>
      </c>
      <c r="H30" s="46">
        <v>1.068668345194923</v>
      </c>
      <c r="I30" s="239"/>
      <c r="J30" s="563">
        <v>18708</v>
      </c>
      <c r="K30" s="246">
        <v>8.4</v>
      </c>
      <c r="L30" s="563">
        <v>16185</v>
      </c>
      <c r="M30" s="246">
        <v>9</v>
      </c>
      <c r="N30" s="246">
        <v>15.588507877664505</v>
      </c>
      <c r="O30" s="46">
        <v>3.7792195620658831</v>
      </c>
    </row>
    <row r="31" spans="1:15" s="6" customFormat="1" ht="13" customHeight="1" x14ac:dyDescent="0.25">
      <c r="A31" s="615" t="s">
        <v>14</v>
      </c>
      <c r="B31" s="25"/>
      <c r="C31" s="558">
        <v>3775</v>
      </c>
      <c r="D31" s="247">
        <v>3.3</v>
      </c>
      <c r="E31" s="558">
        <v>2813</v>
      </c>
      <c r="F31" s="247">
        <v>3</v>
      </c>
      <c r="G31" s="248">
        <v>34.198364735158208</v>
      </c>
      <c r="H31" s="616"/>
      <c r="I31" s="461"/>
      <c r="J31" s="558">
        <v>7439</v>
      </c>
      <c r="K31" s="247">
        <v>3.3</v>
      </c>
      <c r="L31" s="558">
        <v>5473</v>
      </c>
      <c r="M31" s="247">
        <v>3</v>
      </c>
      <c r="N31" s="248">
        <v>35.921797917047328</v>
      </c>
      <c r="O31" s="659"/>
    </row>
    <row r="32" spans="1:15" s="6" customFormat="1" ht="13" customHeight="1" x14ac:dyDescent="0.25">
      <c r="A32" s="617" t="s">
        <v>61</v>
      </c>
      <c r="B32" s="16"/>
      <c r="C32" s="563">
        <v>1084</v>
      </c>
      <c r="D32" s="246">
        <v>0.90000000000000124</v>
      </c>
      <c r="E32" s="563">
        <v>613</v>
      </c>
      <c r="F32" s="246">
        <v>0.59999999999999964</v>
      </c>
      <c r="G32" s="246">
        <v>76.83523654159869</v>
      </c>
      <c r="H32" s="618"/>
      <c r="I32" s="461"/>
      <c r="J32" s="563">
        <v>1981</v>
      </c>
      <c r="K32" s="246">
        <v>0.89999999999999947</v>
      </c>
      <c r="L32" s="563">
        <v>1306</v>
      </c>
      <c r="M32" s="246">
        <v>0.80000000000000071</v>
      </c>
      <c r="N32" s="246">
        <v>51.684532924961715</v>
      </c>
      <c r="O32" s="660"/>
    </row>
    <row r="33" spans="1:16" s="6" customFormat="1" ht="13" customHeight="1" x14ac:dyDescent="0.25">
      <c r="A33" s="619" t="s">
        <v>67</v>
      </c>
      <c r="B33" s="16"/>
      <c r="C33" s="558">
        <v>15284</v>
      </c>
      <c r="D33" s="248">
        <v>13.3</v>
      </c>
      <c r="E33" s="558">
        <v>12835</v>
      </c>
      <c r="F33" s="248">
        <v>13.6</v>
      </c>
      <c r="G33" s="248">
        <v>19.080638878067791</v>
      </c>
      <c r="H33" s="20">
        <v>6.4984525326860165</v>
      </c>
      <c r="I33" s="461"/>
      <c r="J33" s="558">
        <v>28128</v>
      </c>
      <c r="K33" s="248">
        <v>12.6</v>
      </c>
      <c r="L33" s="558">
        <v>22964</v>
      </c>
      <c r="M33" s="248">
        <v>12.8</v>
      </c>
      <c r="N33" s="248">
        <v>22.487371538059577</v>
      </c>
      <c r="O33" s="661">
        <v>8.9943900309883418</v>
      </c>
    </row>
    <row r="34" spans="1:16" s="6" customFormat="1" ht="13" customHeight="1" thickBot="1" x14ac:dyDescent="0.3">
      <c r="A34" s="250" t="s">
        <v>15</v>
      </c>
      <c r="B34" s="251"/>
      <c r="C34" s="565">
        <v>5232.4782493515586</v>
      </c>
      <c r="D34" s="252"/>
      <c r="E34" s="566">
        <v>4711.1510402490658</v>
      </c>
      <c r="F34" s="620"/>
      <c r="G34" s="253">
        <v>11.065813951805104</v>
      </c>
      <c r="H34" s="621"/>
      <c r="I34" s="462"/>
      <c r="J34" s="565">
        <v>11120.018761386833</v>
      </c>
      <c r="K34" s="252"/>
      <c r="L34" s="566">
        <v>7815.4098628998781</v>
      </c>
      <c r="M34" s="620"/>
      <c r="N34" s="253">
        <v>42.283244979563904</v>
      </c>
      <c r="O34" s="662"/>
    </row>
    <row r="35" spans="1:16" s="243" customFormat="1" ht="11.15" customHeight="1" x14ac:dyDescent="0.25">
      <c r="I35" s="239"/>
    </row>
    <row r="36" spans="1:16" s="6" customFormat="1" ht="11.15" customHeight="1" x14ac:dyDescent="0.25">
      <c r="A36" s="72"/>
      <c r="B36" s="25"/>
      <c r="C36" s="244"/>
      <c r="D36" s="244"/>
      <c r="E36" s="244"/>
      <c r="F36" s="254"/>
      <c r="G36" s="254"/>
      <c r="H36" s="254"/>
      <c r="I36" s="239"/>
    </row>
    <row r="37" spans="1:16" s="6" customFormat="1" ht="15" customHeight="1" x14ac:dyDescent="0.25">
      <c r="A37" s="147" t="s">
        <v>65</v>
      </c>
      <c r="B37" s="255"/>
      <c r="C37" s="40">
        <v>2017</v>
      </c>
      <c r="D37" s="622"/>
      <c r="E37" s="256">
        <v>2016</v>
      </c>
      <c r="F37" s="622"/>
      <c r="G37" s="256" t="s">
        <v>78</v>
      </c>
      <c r="H37" s="257"/>
      <c r="I37" s="258"/>
    </row>
    <row r="38" spans="1:16" s="6" customFormat="1" ht="13" customHeight="1" x14ac:dyDescent="0.25">
      <c r="A38" s="623" t="s">
        <v>86</v>
      </c>
      <c r="B38" s="16"/>
      <c r="C38" s="567">
        <v>1.4019071062136235</v>
      </c>
      <c r="D38" s="624"/>
      <c r="E38" s="567">
        <v>1.36692973611932</v>
      </c>
      <c r="F38" s="625"/>
      <c r="G38" s="259">
        <v>3.4977370094303462E-2</v>
      </c>
      <c r="H38" s="260"/>
      <c r="I38" s="261"/>
    </row>
    <row r="39" spans="1:16" s="6" customFormat="1" ht="13" customHeight="1" x14ac:dyDescent="0.25">
      <c r="A39" s="626" t="s">
        <v>87</v>
      </c>
      <c r="B39" s="22"/>
      <c r="C39" s="568">
        <v>6.381628392484342</v>
      </c>
      <c r="D39" s="627"/>
      <c r="E39" s="568">
        <v>6.0314849624060152</v>
      </c>
      <c r="F39" s="627"/>
      <c r="G39" s="263">
        <v>0.35014343007832682</v>
      </c>
      <c r="H39" s="260"/>
      <c r="I39" s="261"/>
    </row>
    <row r="40" spans="1:16" s="6" customFormat="1" ht="13" customHeight="1" x14ac:dyDescent="0.25">
      <c r="A40" s="623" t="s">
        <v>88</v>
      </c>
      <c r="B40" s="16"/>
      <c r="C40" s="567">
        <v>0.90576354303467288</v>
      </c>
      <c r="D40" s="624"/>
      <c r="E40" s="567">
        <v>0.90663941014082539</v>
      </c>
      <c r="F40" s="625"/>
      <c r="G40" s="259">
        <v>-8.7586710615250585E-4</v>
      </c>
      <c r="H40" s="260"/>
      <c r="I40" s="261"/>
    </row>
    <row r="41" spans="1:16" s="6" customFormat="1" ht="13" customHeight="1" thickBot="1" x14ac:dyDescent="0.3">
      <c r="A41" s="57" t="s">
        <v>89</v>
      </c>
      <c r="B41" s="58"/>
      <c r="C41" s="569">
        <v>0.32289573340065642</v>
      </c>
      <c r="D41" s="628"/>
      <c r="E41" s="569">
        <v>0.31922502343383846</v>
      </c>
      <c r="F41" s="628"/>
      <c r="G41" s="264">
        <v>0.36707099668179533</v>
      </c>
      <c r="H41" s="260"/>
      <c r="I41" s="261"/>
    </row>
    <row r="42" spans="1:16" s="6" customFormat="1" ht="11.15" customHeight="1" x14ac:dyDescent="0.25">
      <c r="A42" s="32"/>
      <c r="B42" s="33"/>
      <c r="C42" s="602"/>
      <c r="D42" s="356"/>
      <c r="E42" s="602"/>
      <c r="F42" s="356"/>
      <c r="G42" s="603"/>
      <c r="H42" s="260"/>
      <c r="I42" s="261"/>
    </row>
    <row r="43" spans="1:16" s="6" customFormat="1" ht="11.15" customHeight="1" x14ac:dyDescent="0.25">
      <c r="A43" s="15"/>
      <c r="B43" s="16"/>
      <c r="C43" s="265"/>
      <c r="D43" s="254"/>
      <c r="E43" s="265"/>
      <c r="F43" s="254"/>
      <c r="G43" s="266"/>
      <c r="H43" s="266"/>
      <c r="I43" s="261"/>
    </row>
    <row r="44" spans="1:16" s="2" customFormat="1" ht="11.25" customHeight="1" x14ac:dyDescent="0.25">
      <c r="A44" s="672" t="s">
        <v>149</v>
      </c>
      <c r="B44" s="672"/>
      <c r="C44" s="672"/>
      <c r="D44" s="672"/>
      <c r="E44" s="672"/>
      <c r="F44" s="672"/>
      <c r="G44" s="672"/>
      <c r="H44" s="672"/>
      <c r="I44" s="672"/>
      <c r="J44" s="672"/>
      <c r="K44" s="672"/>
      <c r="L44" s="672"/>
      <c r="M44" s="672"/>
      <c r="N44" s="672"/>
      <c r="O44" s="672"/>
      <c r="P44" s="610"/>
    </row>
    <row r="45" spans="1:16" s="6" customFormat="1" ht="11.15" customHeight="1" x14ac:dyDescent="0.25">
      <c r="A45" s="670" t="s">
        <v>92</v>
      </c>
      <c r="B45" s="670"/>
      <c r="C45" s="670"/>
      <c r="D45" s="670"/>
      <c r="E45" s="670"/>
      <c r="F45" s="670"/>
      <c r="G45" s="670"/>
      <c r="H45" s="670"/>
      <c r="I45" s="267"/>
      <c r="J45" s="268"/>
      <c r="K45" s="268"/>
      <c r="L45" s="268"/>
      <c r="M45" s="268"/>
      <c r="N45" s="268"/>
      <c r="O45" s="268"/>
    </row>
    <row r="46" spans="1:16" s="6" customFormat="1" ht="11.15" customHeight="1" x14ac:dyDescent="0.25">
      <c r="A46" s="670" t="s">
        <v>93</v>
      </c>
      <c r="B46" s="670"/>
      <c r="C46" s="670"/>
      <c r="D46" s="670"/>
      <c r="E46" s="670"/>
      <c r="F46" s="670"/>
      <c r="G46" s="670"/>
      <c r="H46" s="670"/>
      <c r="I46" s="239"/>
    </row>
    <row r="47" spans="1:16" s="6" customFormat="1" ht="11.15" customHeight="1" x14ac:dyDescent="0.25">
      <c r="A47" s="671" t="s">
        <v>94</v>
      </c>
      <c r="B47" s="671"/>
      <c r="C47" s="671"/>
      <c r="D47" s="671"/>
      <c r="E47" s="671"/>
      <c r="F47" s="671"/>
      <c r="G47" s="671"/>
      <c r="H47" s="671"/>
      <c r="I47" s="239"/>
    </row>
    <row r="48" spans="1:16" s="6" customFormat="1" ht="11.15" customHeight="1" x14ac:dyDescent="0.25">
      <c r="A48" s="668" t="s">
        <v>95</v>
      </c>
      <c r="B48" s="668"/>
      <c r="C48" s="668"/>
      <c r="D48" s="668"/>
      <c r="E48" s="668"/>
      <c r="F48" s="668"/>
      <c r="G48" s="668"/>
      <c r="H48" s="668"/>
      <c r="I48" s="239"/>
      <c r="J48" s="25"/>
      <c r="L48" s="25"/>
      <c r="N48" s="25"/>
      <c r="O48" s="269"/>
    </row>
    <row r="49" spans="1:15" s="6" customFormat="1" ht="11.15" customHeight="1" x14ac:dyDescent="0.25">
      <c r="A49" s="668" t="s">
        <v>96</v>
      </c>
      <c r="B49" s="668"/>
      <c r="C49" s="668"/>
      <c r="D49" s="668"/>
      <c r="E49" s="668"/>
      <c r="F49" s="668"/>
      <c r="G49" s="668"/>
      <c r="H49" s="668"/>
      <c r="I49" s="270"/>
      <c r="J49" s="271"/>
      <c r="K49" s="272"/>
      <c r="L49" s="271"/>
      <c r="N49" s="272"/>
      <c r="O49" s="269"/>
    </row>
    <row r="50" spans="1:15" s="6" customFormat="1" ht="11.15" customHeight="1" x14ac:dyDescent="0.25">
      <c r="A50" s="668" t="s">
        <v>97</v>
      </c>
      <c r="B50" s="668"/>
      <c r="C50" s="668"/>
      <c r="D50" s="668"/>
      <c r="E50" s="668"/>
      <c r="F50" s="668"/>
      <c r="G50" s="668"/>
      <c r="H50" s="668"/>
      <c r="I50" s="270"/>
      <c r="J50" s="271"/>
      <c r="K50" s="272"/>
      <c r="L50" s="271"/>
      <c r="N50" s="272"/>
      <c r="O50" s="269"/>
    </row>
    <row r="51" spans="1:15" s="6" customFormat="1" ht="11.15" customHeight="1" x14ac:dyDescent="0.25">
      <c r="A51" s="668" t="s">
        <v>98</v>
      </c>
      <c r="B51" s="668"/>
      <c r="C51" s="668"/>
      <c r="D51" s="668"/>
      <c r="E51" s="668"/>
      <c r="F51" s="668"/>
      <c r="G51" s="668"/>
      <c r="H51" s="668"/>
      <c r="I51" s="270"/>
      <c r="J51" s="271"/>
      <c r="K51" s="272"/>
      <c r="L51" s="271"/>
      <c r="M51" s="272"/>
      <c r="N51" s="272"/>
      <c r="O51" s="273"/>
    </row>
    <row r="52" spans="1:15" s="6" customFormat="1" ht="11.15" customHeight="1" x14ac:dyDescent="0.25">
      <c r="A52" s="669" t="s">
        <v>62</v>
      </c>
      <c r="B52" s="669"/>
      <c r="C52" s="669"/>
      <c r="D52" s="669"/>
      <c r="E52" s="669"/>
      <c r="F52" s="669"/>
      <c r="G52" s="669"/>
      <c r="H52" s="669"/>
      <c r="I52" s="270"/>
      <c r="J52" s="271"/>
      <c r="K52" s="272"/>
      <c r="L52" s="271"/>
      <c r="M52" s="272"/>
      <c r="N52" s="272"/>
      <c r="O52" s="273"/>
    </row>
    <row r="53" spans="1:15" s="274" customFormat="1" ht="15.75" customHeight="1" x14ac:dyDescent="0.25">
      <c r="B53" s="275"/>
      <c r="C53" s="276"/>
      <c r="D53" s="276"/>
      <c r="E53" s="276"/>
      <c r="F53" s="276"/>
      <c r="G53" s="276"/>
      <c r="H53" s="276"/>
      <c r="I53" s="277"/>
      <c r="J53" s="278"/>
      <c r="K53" s="275"/>
      <c r="L53" s="278"/>
      <c r="M53" s="275"/>
      <c r="N53" s="275"/>
      <c r="O53" s="279"/>
    </row>
    <row r="54" spans="1:15" s="274" customFormat="1" ht="15.75" customHeight="1" x14ac:dyDescent="0.25">
      <c r="A54" s="280"/>
      <c r="B54" s="275"/>
      <c r="C54" s="276"/>
      <c r="D54" s="276"/>
      <c r="E54" s="276"/>
      <c r="F54" s="276"/>
      <c r="G54" s="276"/>
      <c r="H54" s="276"/>
      <c r="I54" s="277"/>
      <c r="J54" s="278"/>
      <c r="K54" s="275"/>
      <c r="L54" s="278"/>
      <c r="M54" s="275"/>
      <c r="N54" s="275"/>
      <c r="O54" s="279"/>
    </row>
    <row r="55" spans="1:15" s="274" customFormat="1" ht="15.75" customHeight="1" x14ac:dyDescent="0.25">
      <c r="A55" s="280"/>
      <c r="B55" s="275"/>
      <c r="C55" s="276"/>
      <c r="D55" s="276"/>
      <c r="E55" s="276"/>
      <c r="F55" s="276"/>
      <c r="G55" s="276"/>
      <c r="H55" s="276"/>
      <c r="I55" s="277"/>
      <c r="J55" s="278"/>
      <c r="K55" s="275"/>
      <c r="L55" s="278"/>
      <c r="M55" s="275"/>
      <c r="N55" s="275"/>
      <c r="O55" s="279"/>
    </row>
    <row r="56" spans="1:15" s="274" customFormat="1" ht="15.75" customHeight="1" x14ac:dyDescent="0.25">
      <c r="A56" s="281"/>
      <c r="B56" s="275"/>
      <c r="C56" s="276"/>
      <c r="D56" s="276"/>
      <c r="E56" s="276"/>
      <c r="F56" s="276"/>
      <c r="G56" s="276"/>
      <c r="H56" s="276"/>
      <c r="I56" s="277"/>
      <c r="J56" s="278"/>
      <c r="K56" s="275"/>
      <c r="L56" s="278"/>
      <c r="M56" s="275"/>
      <c r="N56" s="275"/>
      <c r="O56" s="279"/>
    </row>
  </sheetData>
  <mergeCells count="14">
    <mergeCell ref="A44:O44"/>
    <mergeCell ref="A1:O1"/>
    <mergeCell ref="A2:O2"/>
    <mergeCell ref="A3:O3"/>
    <mergeCell ref="C5:H5"/>
    <mergeCell ref="J5:O5"/>
    <mergeCell ref="A51:H51"/>
    <mergeCell ref="A52:H52"/>
    <mergeCell ref="A45:H45"/>
    <mergeCell ref="A46:H46"/>
    <mergeCell ref="A47:H47"/>
    <mergeCell ref="A48:H48"/>
    <mergeCell ref="A49:H49"/>
    <mergeCell ref="A50:H50"/>
  </mergeCells>
  <printOptions horizontalCentered="1"/>
  <pageMargins left="0.43307086614173229" right="0.31496062992125984" top="0.78740157480314965" bottom="0.23622047244094491" header="0" footer="0"/>
  <pageSetup scale="44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4</xdr:col>
                <xdr:colOff>0</xdr:colOff>
                <xdr:row>35</xdr:row>
                <xdr:rowOff>0</xdr:rowOff>
              </from>
              <to>
                <xdr:col>4</xdr:col>
                <xdr:colOff>0</xdr:colOff>
                <xdr:row>35</xdr:row>
                <xdr:rowOff>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T72"/>
  <sheetViews>
    <sheetView showGridLines="0" zoomScaleNormal="100" zoomScaleSheetLayoutView="120" workbookViewId="0">
      <selection sqref="A1:H1"/>
    </sheetView>
  </sheetViews>
  <sheetFormatPr defaultColWidth="9.81640625" defaultRowHeight="15.5" x14ac:dyDescent="0.25"/>
  <cols>
    <col min="1" max="1" width="31.7265625" style="85" customWidth="1"/>
    <col min="2" max="2" width="1.7265625" style="66" customWidth="1"/>
    <col min="3" max="5" width="10.7265625" style="82" customWidth="1"/>
    <col min="6" max="6" width="10.7265625" style="83" customWidth="1"/>
    <col min="7" max="7" width="10.7265625" style="66" customWidth="1"/>
    <col min="8" max="8" width="10.7265625" style="84" customWidth="1"/>
    <col min="9" max="9" width="14.7265625" style="85" customWidth="1"/>
    <col min="10" max="10" width="20.26953125" style="77" customWidth="1"/>
    <col min="11" max="11" width="19.26953125" style="77" customWidth="1"/>
    <col min="12" max="12" width="10.26953125" style="77" customWidth="1"/>
    <col min="13" max="13" width="12.1796875" style="77" bestFit="1" customWidth="1"/>
    <col min="14" max="14" width="7" style="77" bestFit="1" customWidth="1"/>
    <col min="15" max="15" width="7.81640625" style="77" customWidth="1"/>
    <col min="16" max="16" width="12.1796875" style="77" bestFit="1" customWidth="1"/>
    <col min="17" max="16384" width="9.81640625" style="77"/>
  </cols>
  <sheetData>
    <row r="1" spans="1:20" ht="11.15" customHeight="1" x14ac:dyDescent="0.25">
      <c r="A1" s="673" t="s">
        <v>0</v>
      </c>
      <c r="B1" s="673"/>
      <c r="C1" s="673"/>
      <c r="D1" s="673"/>
      <c r="E1" s="673"/>
      <c r="F1" s="673"/>
      <c r="G1" s="673"/>
      <c r="H1" s="673"/>
      <c r="I1" s="106"/>
      <c r="J1" s="76"/>
      <c r="L1" s="78"/>
      <c r="M1" s="78"/>
      <c r="N1" s="78"/>
    </row>
    <row r="2" spans="1:20" ht="11.15" customHeight="1" x14ac:dyDescent="0.25">
      <c r="A2" s="673" t="s">
        <v>39</v>
      </c>
      <c r="B2" s="673"/>
      <c r="C2" s="673"/>
      <c r="D2" s="673"/>
      <c r="E2" s="673"/>
      <c r="F2" s="673"/>
      <c r="G2" s="673"/>
      <c r="H2" s="673"/>
      <c r="I2" s="144"/>
      <c r="J2" s="79"/>
      <c r="K2" s="1"/>
      <c r="L2" s="80"/>
      <c r="M2" s="80"/>
      <c r="N2" s="80"/>
    </row>
    <row r="3" spans="1:20" ht="11.15" customHeight="1" x14ac:dyDescent="0.25">
      <c r="A3" s="675" t="s">
        <v>19</v>
      </c>
      <c r="B3" s="675"/>
      <c r="C3" s="675"/>
      <c r="D3" s="675"/>
      <c r="E3" s="675"/>
      <c r="F3" s="675"/>
      <c r="G3" s="675"/>
      <c r="H3" s="675"/>
      <c r="I3" s="145"/>
      <c r="J3" s="81"/>
      <c r="K3" s="1"/>
      <c r="L3" s="1"/>
      <c r="M3" s="1"/>
      <c r="N3" s="1"/>
    </row>
    <row r="4" spans="1:20" ht="11.15" customHeight="1" x14ac:dyDescent="0.25">
      <c r="D4" s="86"/>
      <c r="E4" s="86"/>
      <c r="F4" s="87"/>
      <c r="G4" s="65"/>
      <c r="J4" s="88"/>
    </row>
    <row r="5" spans="1:20" ht="15" customHeight="1" x14ac:dyDescent="0.25">
      <c r="A5" s="181" t="s">
        <v>40</v>
      </c>
      <c r="B5" s="170"/>
      <c r="C5" s="169"/>
      <c r="D5" s="161">
        <v>42887</v>
      </c>
      <c r="E5" s="161">
        <v>42735</v>
      </c>
      <c r="F5" s="152" t="s">
        <v>66</v>
      </c>
      <c r="H5" s="89"/>
      <c r="I5" s="89"/>
      <c r="J5" s="88"/>
      <c r="S5" s="90"/>
      <c r="T5" s="90"/>
    </row>
    <row r="6" spans="1:20" ht="13" customHeight="1" x14ac:dyDescent="0.25">
      <c r="A6" s="182" t="s">
        <v>21</v>
      </c>
      <c r="B6" s="171"/>
      <c r="D6" s="589">
        <v>51249</v>
      </c>
      <c r="E6" s="589">
        <v>43757</v>
      </c>
      <c r="F6" s="596">
        <v>17.121831935461749</v>
      </c>
      <c r="H6" s="91"/>
      <c r="I6" s="91"/>
      <c r="J6" s="1"/>
    </row>
    <row r="7" spans="1:20" ht="13" customHeight="1" x14ac:dyDescent="0.25">
      <c r="A7" s="183" t="s">
        <v>22</v>
      </c>
      <c r="B7" s="171"/>
      <c r="C7" s="174"/>
      <c r="D7" s="590">
        <v>22141</v>
      </c>
      <c r="E7" s="590">
        <v>26222</v>
      </c>
      <c r="F7" s="597">
        <v>-15.563267485317667</v>
      </c>
      <c r="G7" s="92"/>
      <c r="H7" s="91"/>
      <c r="I7" s="91"/>
      <c r="J7" s="93"/>
      <c r="K7" s="93"/>
      <c r="L7" s="94"/>
      <c r="Q7" s="95"/>
    </row>
    <row r="8" spans="1:20" ht="13" customHeight="1" x14ac:dyDescent="0.25">
      <c r="A8" s="182" t="s">
        <v>23</v>
      </c>
      <c r="B8" s="171"/>
      <c r="D8" s="589">
        <v>30940</v>
      </c>
      <c r="E8" s="589">
        <v>31932</v>
      </c>
      <c r="F8" s="596">
        <v>-3.1066015282475212</v>
      </c>
      <c r="G8" s="92"/>
      <c r="H8" s="91"/>
      <c r="I8" s="91"/>
      <c r="J8" s="93"/>
      <c r="K8" s="93"/>
      <c r="L8" s="94"/>
      <c r="Q8" s="95"/>
    </row>
    <row r="9" spans="1:20" ht="13" customHeight="1" x14ac:dyDescent="0.25">
      <c r="A9" s="184" t="s">
        <v>24</v>
      </c>
      <c r="B9" s="148"/>
      <c r="C9" s="175"/>
      <c r="D9" s="591">
        <v>17549</v>
      </c>
      <c r="E9" s="591">
        <v>16040</v>
      </c>
      <c r="F9" s="598">
        <v>9.4077306733167063</v>
      </c>
      <c r="G9" s="92"/>
      <c r="H9" s="91"/>
      <c r="I9" s="91"/>
      <c r="J9" s="96"/>
      <c r="Q9" s="95"/>
    </row>
    <row r="10" spans="1:20" ht="13" customHeight="1" x14ac:dyDescent="0.25">
      <c r="A10" s="182" t="s">
        <v>25</v>
      </c>
      <c r="B10" s="67"/>
      <c r="D10" s="589">
        <v>121879</v>
      </c>
      <c r="E10" s="589">
        <v>117951</v>
      </c>
      <c r="F10" s="596">
        <v>3.3301964375037185</v>
      </c>
      <c r="H10" s="91"/>
      <c r="I10" s="91"/>
      <c r="J10" s="96"/>
    </row>
    <row r="11" spans="1:20" ht="13" customHeight="1" x14ac:dyDescent="0.25">
      <c r="A11" s="183" t="s">
        <v>26</v>
      </c>
      <c r="B11" s="67"/>
      <c r="C11" s="174"/>
      <c r="D11" s="590">
        <v>110036</v>
      </c>
      <c r="E11" s="590">
        <v>128601</v>
      </c>
      <c r="F11" s="597">
        <v>-14.436124135893191</v>
      </c>
      <c r="H11" s="91"/>
      <c r="I11" s="91"/>
      <c r="J11" s="96"/>
    </row>
    <row r="12" spans="1:20" ht="13" customHeight="1" x14ac:dyDescent="0.25">
      <c r="A12" s="182" t="s">
        <v>27</v>
      </c>
      <c r="B12" s="67"/>
      <c r="D12" s="589">
        <v>108899</v>
      </c>
      <c r="E12" s="589">
        <v>102223</v>
      </c>
      <c r="F12" s="596">
        <v>6.5308198741966139</v>
      </c>
      <c r="H12" s="91"/>
      <c r="I12" s="91"/>
      <c r="J12" s="96"/>
    </row>
    <row r="13" spans="1:20" ht="13" customHeight="1" x14ac:dyDescent="0.25">
      <c r="A13" s="185" t="s">
        <v>99</v>
      </c>
      <c r="B13" s="68"/>
      <c r="C13" s="174"/>
      <c r="D13" s="590">
        <v>145758</v>
      </c>
      <c r="E13" s="590">
        <v>153268</v>
      </c>
      <c r="F13" s="597">
        <v>-4.8999138763473171</v>
      </c>
      <c r="G13" s="92"/>
      <c r="H13" s="91"/>
      <c r="I13" s="91"/>
      <c r="J13" s="96"/>
    </row>
    <row r="14" spans="1:20" ht="13" customHeight="1" x14ac:dyDescent="0.25">
      <c r="A14" s="186" t="s">
        <v>28</v>
      </c>
      <c r="B14" s="150"/>
      <c r="C14" s="149"/>
      <c r="D14" s="592">
        <v>37290</v>
      </c>
      <c r="E14" s="592">
        <v>43580</v>
      </c>
      <c r="F14" s="599">
        <v>-14.433226250573661</v>
      </c>
      <c r="G14" s="92"/>
      <c r="H14" s="91"/>
      <c r="I14" s="91"/>
      <c r="J14" s="97"/>
      <c r="K14" s="98"/>
      <c r="L14" s="99"/>
    </row>
    <row r="15" spans="1:20" ht="13" customHeight="1" thickBot="1" x14ac:dyDescent="0.3">
      <c r="A15" s="187" t="s">
        <v>29</v>
      </c>
      <c r="B15" s="154"/>
      <c r="C15" s="176"/>
      <c r="D15" s="593">
        <v>523862</v>
      </c>
      <c r="E15" s="593">
        <v>545623</v>
      </c>
      <c r="F15" s="600">
        <v>-3.9882849513308671</v>
      </c>
      <c r="H15" s="91"/>
      <c r="I15" s="91"/>
      <c r="J15" s="96"/>
    </row>
    <row r="16" spans="1:20" ht="11.15" customHeight="1" x14ac:dyDescent="0.25">
      <c r="D16" s="163"/>
      <c r="E16" s="163"/>
      <c r="F16" s="162"/>
      <c r="G16" s="92"/>
      <c r="H16" s="91"/>
      <c r="I16" s="91"/>
      <c r="J16" s="96"/>
      <c r="Q16" s="95"/>
    </row>
    <row r="17" spans="1:17" ht="15" customHeight="1" x14ac:dyDescent="0.25">
      <c r="A17" s="188" t="s">
        <v>30</v>
      </c>
      <c r="B17" s="172"/>
      <c r="C17" s="169"/>
      <c r="D17" s="164"/>
      <c r="E17" s="164"/>
      <c r="F17" s="165"/>
      <c r="G17" s="92"/>
      <c r="H17" s="91"/>
      <c r="I17" s="91"/>
      <c r="J17" s="100"/>
      <c r="K17" s="101"/>
      <c r="L17" s="101"/>
      <c r="M17" s="101"/>
      <c r="Q17" s="95"/>
    </row>
    <row r="18" spans="1:17" ht="13" customHeight="1" x14ac:dyDescent="0.25">
      <c r="A18" s="182" t="s">
        <v>31</v>
      </c>
      <c r="B18" s="67"/>
      <c r="D18" s="589">
        <v>2186</v>
      </c>
      <c r="E18" s="589">
        <v>1912</v>
      </c>
      <c r="F18" s="529">
        <v>14.330543933054397</v>
      </c>
      <c r="G18" s="92"/>
      <c r="H18" s="91"/>
      <c r="I18" s="91"/>
      <c r="J18" s="102"/>
      <c r="K18" s="102"/>
      <c r="L18" s="94"/>
      <c r="M18" s="101"/>
    </row>
    <row r="19" spans="1:17" ht="13" customHeight="1" x14ac:dyDescent="0.25">
      <c r="A19" s="183" t="s">
        <v>63</v>
      </c>
      <c r="B19" s="171"/>
      <c r="C19" s="174"/>
      <c r="D19" s="590">
        <v>4496</v>
      </c>
      <c r="E19" s="590">
        <v>5369</v>
      </c>
      <c r="F19" s="530">
        <v>-16.260011175265412</v>
      </c>
      <c r="H19" s="91"/>
      <c r="I19" s="91"/>
      <c r="J19" s="100"/>
      <c r="K19" s="101"/>
      <c r="L19" s="101"/>
      <c r="M19" s="101"/>
    </row>
    <row r="20" spans="1:17" ht="13" customHeight="1" x14ac:dyDescent="0.25">
      <c r="A20" s="182" t="s">
        <v>32</v>
      </c>
      <c r="B20" s="171"/>
      <c r="D20" s="589">
        <v>738</v>
      </c>
      <c r="E20" s="589">
        <v>976</v>
      </c>
      <c r="F20" s="529">
        <v>-24.38524590163934</v>
      </c>
      <c r="H20" s="91"/>
      <c r="I20" s="91"/>
      <c r="J20" s="100"/>
      <c r="K20" s="101"/>
      <c r="L20" s="101"/>
      <c r="M20" s="101"/>
    </row>
    <row r="21" spans="1:17" ht="13" customHeight="1" x14ac:dyDescent="0.25">
      <c r="A21" s="184" t="s">
        <v>33</v>
      </c>
      <c r="B21" s="173"/>
      <c r="C21" s="175"/>
      <c r="D21" s="594">
        <v>79518</v>
      </c>
      <c r="E21" s="594">
        <v>78032</v>
      </c>
      <c r="F21" s="531">
        <v>1.9043469345909392</v>
      </c>
      <c r="G21" s="92"/>
      <c r="H21" s="91"/>
      <c r="I21" s="91"/>
      <c r="J21" s="100"/>
      <c r="K21" s="101"/>
      <c r="L21" s="101"/>
      <c r="M21" s="101"/>
    </row>
    <row r="22" spans="1:17" ht="13" customHeight="1" x14ac:dyDescent="0.25">
      <c r="A22" s="182" t="s">
        <v>34</v>
      </c>
      <c r="B22" s="171"/>
      <c r="D22" s="589">
        <v>86938</v>
      </c>
      <c r="E22" s="589">
        <v>86289</v>
      </c>
      <c r="F22" s="529">
        <v>0.75212367740964403</v>
      </c>
      <c r="H22" s="91"/>
      <c r="I22" s="91"/>
      <c r="J22" s="96"/>
    </row>
    <row r="23" spans="1:17" ht="13" customHeight="1" x14ac:dyDescent="0.25">
      <c r="A23" s="185" t="s">
        <v>100</v>
      </c>
      <c r="B23" s="69"/>
      <c r="C23" s="174"/>
      <c r="D23" s="590">
        <v>121217</v>
      </c>
      <c r="E23" s="590">
        <v>123494</v>
      </c>
      <c r="F23" s="530">
        <v>-1.8438142743776975</v>
      </c>
      <c r="H23" s="91"/>
      <c r="I23" s="91"/>
      <c r="J23" s="96"/>
    </row>
    <row r="24" spans="1:17" s="104" customFormat="1" ht="13" customHeight="1" x14ac:dyDescent="0.25">
      <c r="A24" s="189" t="s">
        <v>35</v>
      </c>
      <c r="B24" s="177"/>
      <c r="C24" s="86"/>
      <c r="D24" s="589">
        <v>4856</v>
      </c>
      <c r="E24" s="589">
        <v>4447</v>
      </c>
      <c r="F24" s="529">
        <v>9.1972116033280926</v>
      </c>
      <c r="G24" s="103"/>
      <c r="H24" s="91"/>
      <c r="I24" s="91"/>
      <c r="J24" s="96"/>
    </row>
    <row r="25" spans="1:17" s="104" customFormat="1" ht="13" customHeight="1" x14ac:dyDescent="0.25">
      <c r="A25" s="184" t="s">
        <v>36</v>
      </c>
      <c r="B25" s="173"/>
      <c r="C25" s="175"/>
      <c r="D25" s="594">
        <v>35968</v>
      </c>
      <c r="E25" s="594">
        <v>45223</v>
      </c>
      <c r="F25" s="531">
        <v>-20.465249983415525</v>
      </c>
      <c r="G25" s="92"/>
      <c r="H25" s="91"/>
      <c r="I25" s="91"/>
      <c r="J25" s="96"/>
    </row>
    <row r="26" spans="1:17" ht="13" customHeight="1" x14ac:dyDescent="0.25">
      <c r="A26" s="189" t="s">
        <v>37</v>
      </c>
      <c r="B26" s="177"/>
      <c r="C26" s="86"/>
      <c r="D26" s="589">
        <v>248979</v>
      </c>
      <c r="E26" s="589">
        <v>259453</v>
      </c>
      <c r="F26" s="529">
        <v>-4.0369546700173009</v>
      </c>
      <c r="H26" s="91"/>
      <c r="I26" s="91"/>
      <c r="J26" s="96"/>
    </row>
    <row r="27" spans="1:17" ht="13" customHeight="1" x14ac:dyDescent="0.25">
      <c r="A27" s="184" t="s">
        <v>38</v>
      </c>
      <c r="B27" s="173"/>
      <c r="C27" s="175"/>
      <c r="D27" s="594">
        <v>274883</v>
      </c>
      <c r="E27" s="594">
        <v>286170</v>
      </c>
      <c r="F27" s="531">
        <v>-3.9441590662892656</v>
      </c>
      <c r="G27" s="92"/>
      <c r="H27" s="105"/>
      <c r="I27" s="105"/>
      <c r="J27" s="96"/>
    </row>
    <row r="28" spans="1:17" ht="13" customHeight="1" thickBot="1" x14ac:dyDescent="0.3">
      <c r="A28" s="190" t="s">
        <v>69</v>
      </c>
      <c r="B28" s="156"/>
      <c r="C28" s="155"/>
      <c r="D28" s="595">
        <v>523862</v>
      </c>
      <c r="E28" s="595">
        <v>545623</v>
      </c>
      <c r="F28" s="601">
        <v>-3.9882849513308671</v>
      </c>
      <c r="H28" s="106"/>
      <c r="I28" s="106"/>
      <c r="J28" s="96"/>
    </row>
    <row r="29" spans="1:17" ht="11.15" customHeight="1" x14ac:dyDescent="0.25">
      <c r="A29" s="191"/>
      <c r="B29" s="70"/>
      <c r="C29" s="107"/>
      <c r="D29" s="108"/>
      <c r="E29" s="151"/>
      <c r="F29" s="109"/>
      <c r="H29" s="106"/>
      <c r="I29" s="106"/>
      <c r="J29" s="96"/>
    </row>
    <row r="30" spans="1:17" ht="11.15" customHeight="1" x14ac:dyDescent="0.25">
      <c r="A30" s="192"/>
      <c r="B30" s="71"/>
      <c r="C30" s="107"/>
      <c r="D30" s="110"/>
      <c r="E30" s="151"/>
      <c r="F30" s="111"/>
      <c r="H30" s="106"/>
      <c r="I30" s="106"/>
      <c r="J30" s="96"/>
    </row>
    <row r="31" spans="1:17" ht="11.15" customHeight="1" x14ac:dyDescent="0.25">
      <c r="A31" s="126"/>
      <c r="B31" s="72"/>
      <c r="C31" s="677" t="s">
        <v>141</v>
      </c>
      <c r="D31" s="677"/>
      <c r="E31" s="112"/>
      <c r="F31" s="113"/>
      <c r="G31" s="114"/>
      <c r="H31" s="115"/>
      <c r="I31" s="116"/>
      <c r="J31" s="96"/>
    </row>
    <row r="32" spans="1:17" ht="15" customHeight="1" x14ac:dyDescent="0.25">
      <c r="A32" s="181" t="s">
        <v>105</v>
      </c>
      <c r="B32" s="170"/>
      <c r="C32" s="168" t="s">
        <v>60</v>
      </c>
      <c r="D32" s="168" t="s">
        <v>42</v>
      </c>
      <c r="E32" s="112"/>
      <c r="F32" s="112"/>
      <c r="G32" s="72"/>
      <c r="H32" s="117"/>
      <c r="I32" s="117"/>
      <c r="J32" s="96"/>
    </row>
    <row r="33" spans="1:18" ht="13" customHeight="1" x14ac:dyDescent="0.25">
      <c r="A33" s="124" t="s">
        <v>43</v>
      </c>
      <c r="B33" s="73"/>
      <c r="C33" s="166"/>
      <c r="D33" s="167"/>
      <c r="E33" s="112"/>
      <c r="F33" s="112"/>
      <c r="G33" s="72"/>
      <c r="H33" s="118"/>
      <c r="I33" s="119"/>
      <c r="J33" s="96"/>
    </row>
    <row r="34" spans="1:18" ht="13" customHeight="1" x14ac:dyDescent="0.25">
      <c r="A34" s="428" t="s">
        <v>116</v>
      </c>
      <c r="B34" s="73"/>
      <c r="C34" s="533">
        <v>0.46149287427525609</v>
      </c>
      <c r="D34" s="533">
        <v>7.8038884453108692E-2</v>
      </c>
      <c r="E34" s="112"/>
      <c r="F34" s="112"/>
      <c r="G34" s="72"/>
      <c r="H34" s="121"/>
      <c r="I34" s="119"/>
      <c r="J34" s="96"/>
    </row>
    <row r="35" spans="1:18" ht="13" customHeight="1" x14ac:dyDescent="0.25">
      <c r="A35" s="429" t="s">
        <v>134</v>
      </c>
      <c r="B35" s="73"/>
      <c r="C35" s="532">
        <v>8.1646730512604203E-3</v>
      </c>
      <c r="D35" s="532">
        <v>3.2974991748277352E-2</v>
      </c>
      <c r="E35" s="112"/>
      <c r="F35" s="112"/>
      <c r="G35" s="72"/>
      <c r="H35" s="121"/>
      <c r="I35" s="119"/>
      <c r="J35" s="96"/>
    </row>
    <row r="36" spans="1:18" ht="13" customHeight="1" x14ac:dyDescent="0.25">
      <c r="A36" s="428" t="s">
        <v>135</v>
      </c>
      <c r="B36" s="73"/>
      <c r="C36" s="533">
        <v>0.15579879277831496</v>
      </c>
      <c r="D36" s="533">
        <v>1.7500000000000002E-2</v>
      </c>
      <c r="E36" s="112"/>
      <c r="F36" s="112"/>
      <c r="G36" s="72"/>
      <c r="H36" s="121"/>
      <c r="I36" s="119"/>
      <c r="J36" s="96"/>
    </row>
    <row r="37" spans="1:18" ht="13" customHeight="1" x14ac:dyDescent="0.25">
      <c r="A37" s="429" t="s">
        <v>136</v>
      </c>
      <c r="B37" s="73"/>
      <c r="C37" s="532">
        <v>1.8605583012840803E-2</v>
      </c>
      <c r="D37" s="532">
        <v>8.8106152778745853E-2</v>
      </c>
      <c r="E37" s="112"/>
      <c r="F37" s="112"/>
      <c r="G37" s="72"/>
      <c r="H37" s="121"/>
      <c r="I37" s="119"/>
      <c r="J37" s="96"/>
    </row>
    <row r="38" spans="1:18" ht="13" customHeight="1" x14ac:dyDescent="0.25">
      <c r="A38" s="428" t="s">
        <v>137</v>
      </c>
      <c r="B38" s="73"/>
      <c r="C38" s="533">
        <v>8.1541884099995798E-4</v>
      </c>
      <c r="D38" s="533">
        <v>0.22400000000000003</v>
      </c>
      <c r="E38" s="112"/>
      <c r="F38" s="112"/>
      <c r="G38" s="72"/>
      <c r="H38" s="121"/>
      <c r="I38" s="119"/>
      <c r="J38" s="96"/>
    </row>
    <row r="39" spans="1:18" ht="13" customHeight="1" x14ac:dyDescent="0.25">
      <c r="A39" s="429" t="s">
        <v>117</v>
      </c>
      <c r="B39" s="73"/>
      <c r="C39" s="532">
        <v>0.3198755277595503</v>
      </c>
      <c r="D39" s="532">
        <v>0.10019870250868905</v>
      </c>
      <c r="E39" s="112"/>
      <c r="F39" s="112"/>
      <c r="G39" s="72"/>
      <c r="H39" s="121"/>
      <c r="I39" s="119"/>
      <c r="Q39" s="96"/>
      <c r="R39" s="1"/>
    </row>
    <row r="40" spans="1:18" ht="13" customHeight="1" x14ac:dyDescent="0.25">
      <c r="A40" s="430" t="s">
        <v>118</v>
      </c>
      <c r="B40" s="153"/>
      <c r="C40" s="534">
        <v>3.5247130281777332E-2</v>
      </c>
      <c r="D40" s="534">
        <v>5.8074003953936193E-2</v>
      </c>
      <c r="E40" s="112"/>
      <c r="F40" s="112"/>
      <c r="G40" s="72"/>
      <c r="H40" s="121"/>
      <c r="I40" s="119"/>
      <c r="Q40" s="96"/>
      <c r="R40" s="1"/>
    </row>
    <row r="41" spans="1:18" ht="13" customHeight="1" thickBot="1" x14ac:dyDescent="0.3">
      <c r="A41" s="193" t="s">
        <v>44</v>
      </c>
      <c r="B41" s="158"/>
      <c r="C41" s="199">
        <v>0.99999999999999978</v>
      </c>
      <c r="D41" s="199">
        <v>7.493007298060185E-2</v>
      </c>
      <c r="E41" s="112"/>
      <c r="F41" s="112"/>
      <c r="G41" s="72"/>
      <c r="H41" s="121"/>
      <c r="I41" s="122"/>
      <c r="Q41" s="96"/>
      <c r="R41" s="96"/>
    </row>
    <row r="42" spans="1:18" ht="11.15" customHeight="1" x14ac:dyDescent="0.25">
      <c r="A42" s="194"/>
      <c r="B42" s="153"/>
      <c r="C42" s="157"/>
      <c r="D42" s="112"/>
      <c r="E42" s="112"/>
      <c r="F42" s="112"/>
      <c r="G42" s="72"/>
      <c r="H42" s="123"/>
      <c r="I42" s="124"/>
      <c r="J42" s="125"/>
    </row>
    <row r="43" spans="1:18" ht="13" customHeight="1" x14ac:dyDescent="0.25">
      <c r="A43" s="124" t="s">
        <v>101</v>
      </c>
      <c r="B43" s="73"/>
      <c r="C43" s="120">
        <v>0.71983555941466904</v>
      </c>
      <c r="D43" s="112"/>
      <c r="E43" s="112"/>
      <c r="F43" s="112"/>
      <c r="G43" s="72"/>
      <c r="H43" s="121"/>
      <c r="I43" s="119"/>
    </row>
    <row r="44" spans="1:18" ht="13" customHeight="1" thickBot="1" x14ac:dyDescent="0.3">
      <c r="A44" s="195" t="s">
        <v>102</v>
      </c>
      <c r="B44" s="159"/>
      <c r="C44" s="179">
        <v>0.28016444058533096</v>
      </c>
      <c r="D44" s="112"/>
      <c r="E44" s="112"/>
      <c r="F44" s="112"/>
      <c r="G44" s="72"/>
      <c r="H44" s="121"/>
      <c r="I44" s="119"/>
    </row>
    <row r="45" spans="1:18" ht="11.15" customHeight="1" x14ac:dyDescent="0.25">
      <c r="A45" s="126"/>
      <c r="B45" s="72"/>
      <c r="C45" s="112"/>
      <c r="D45" s="112"/>
      <c r="E45" s="112"/>
      <c r="F45" s="112"/>
      <c r="G45" s="72"/>
      <c r="H45" s="126"/>
      <c r="I45" s="126"/>
      <c r="J45" s="127"/>
    </row>
    <row r="46" spans="1:18" ht="11.15" customHeight="1" x14ac:dyDescent="0.25">
      <c r="A46" s="126"/>
      <c r="B46" s="72"/>
      <c r="C46" s="128"/>
      <c r="D46" s="128"/>
      <c r="E46" s="128"/>
      <c r="F46" s="129"/>
      <c r="G46" s="130"/>
      <c r="H46" s="131"/>
      <c r="I46" s="132"/>
      <c r="J46" s="127"/>
    </row>
    <row r="47" spans="1:18" ht="15" customHeight="1" x14ac:dyDescent="0.25">
      <c r="A47" s="181" t="s">
        <v>128</v>
      </c>
      <c r="B47" s="74"/>
      <c r="C47" s="198">
        <v>2017</v>
      </c>
      <c r="D47" s="198">
        <v>2018</v>
      </c>
      <c r="E47" s="198">
        <v>2019</v>
      </c>
      <c r="F47" s="198">
        <v>2020</v>
      </c>
      <c r="G47" s="198">
        <v>2021</v>
      </c>
      <c r="H47" s="198" t="s">
        <v>146</v>
      </c>
      <c r="I47" s="133"/>
    </row>
    <row r="48" spans="1:18" ht="13" customHeight="1" thickBot="1" x14ac:dyDescent="0.3">
      <c r="A48" s="585" t="s">
        <v>45</v>
      </c>
      <c r="B48" s="160"/>
      <c r="C48" s="199">
        <v>2.9910885461014929E-2</v>
      </c>
      <c r="D48" s="199">
        <v>0.17444093717380421</v>
      </c>
      <c r="E48" s="199">
        <v>5.4937975253296335E-2</v>
      </c>
      <c r="F48" s="199">
        <v>8.4865938202581218E-2</v>
      </c>
      <c r="G48" s="199">
        <v>5.2980538859082368E-2</v>
      </c>
      <c r="H48" s="199">
        <v>0.6028637250502209</v>
      </c>
      <c r="I48" s="134"/>
    </row>
    <row r="49" spans="1:10" ht="11.15" customHeight="1" x14ac:dyDescent="0.25">
      <c r="C49" s="86"/>
      <c r="F49" s="82"/>
      <c r="H49" s="85"/>
    </row>
    <row r="50" spans="1:10" ht="11.15" customHeight="1" x14ac:dyDescent="0.25">
      <c r="A50" s="196"/>
      <c r="B50" s="68"/>
      <c r="C50" s="107"/>
      <c r="D50" s="110"/>
      <c r="E50" s="151"/>
      <c r="F50" s="135"/>
      <c r="H50" s="106"/>
      <c r="I50" s="106"/>
      <c r="J50" s="96"/>
    </row>
    <row r="51" spans="1:10" ht="11.15" customHeight="1" x14ac:dyDescent="0.25">
      <c r="A51" s="668" t="s">
        <v>103</v>
      </c>
      <c r="B51" s="668"/>
      <c r="C51" s="668"/>
      <c r="D51" s="668"/>
      <c r="E51" s="668"/>
      <c r="F51" s="668"/>
      <c r="G51" s="668"/>
      <c r="H51" s="668"/>
      <c r="I51" s="180"/>
      <c r="J51" s="96"/>
    </row>
    <row r="52" spans="1:10" ht="11.15" customHeight="1" x14ac:dyDescent="0.25">
      <c r="A52" s="668" t="s">
        <v>104</v>
      </c>
      <c r="B52" s="668"/>
      <c r="C52" s="668"/>
      <c r="D52" s="668"/>
      <c r="E52" s="668"/>
      <c r="F52" s="668"/>
      <c r="G52" s="668"/>
      <c r="H52" s="668"/>
      <c r="I52" s="180"/>
      <c r="J52" s="96"/>
    </row>
    <row r="53" spans="1:10" ht="21.75" customHeight="1" x14ac:dyDescent="0.25">
      <c r="A53" s="197"/>
      <c r="B53" s="75"/>
      <c r="C53" s="86"/>
      <c r="F53" s="82"/>
      <c r="H53" s="85"/>
    </row>
    <row r="54" spans="1:10" x14ac:dyDescent="0.25">
      <c r="C54" s="86"/>
      <c r="F54" s="82"/>
      <c r="H54" s="85"/>
    </row>
    <row r="55" spans="1:10" x14ac:dyDescent="0.25">
      <c r="C55" s="86"/>
      <c r="F55" s="82"/>
      <c r="H55" s="85"/>
    </row>
    <row r="56" spans="1:10" x14ac:dyDescent="0.25">
      <c r="C56" s="86"/>
      <c r="F56" s="82"/>
      <c r="H56" s="85"/>
    </row>
    <row r="57" spans="1:10" x14ac:dyDescent="0.25">
      <c r="C57" s="86"/>
      <c r="F57" s="82"/>
      <c r="H57" s="85"/>
    </row>
    <row r="58" spans="1:10" x14ac:dyDescent="0.25">
      <c r="C58" s="86"/>
      <c r="F58" s="82"/>
      <c r="H58" s="85"/>
    </row>
    <row r="59" spans="1:10" x14ac:dyDescent="0.25">
      <c r="C59" s="86"/>
      <c r="F59" s="82"/>
      <c r="H59" s="85"/>
    </row>
    <row r="60" spans="1:10" x14ac:dyDescent="0.25">
      <c r="C60" s="86"/>
      <c r="F60" s="82"/>
      <c r="H60" s="85"/>
    </row>
    <row r="61" spans="1:10" x14ac:dyDescent="0.25">
      <c r="C61" s="86"/>
      <c r="F61" s="82"/>
      <c r="H61" s="85"/>
    </row>
    <row r="62" spans="1:10" x14ac:dyDescent="0.25">
      <c r="C62" s="86"/>
      <c r="F62" s="82"/>
      <c r="H62" s="85"/>
    </row>
    <row r="63" spans="1:10" x14ac:dyDescent="0.25">
      <c r="E63" s="136"/>
      <c r="F63" s="137"/>
    </row>
    <row r="64" spans="1:10" x14ac:dyDescent="0.25">
      <c r="C64" s="138"/>
      <c r="D64" s="138"/>
      <c r="F64" s="139"/>
    </row>
    <row r="65" spans="3:6" x14ac:dyDescent="0.25">
      <c r="D65" s="138"/>
      <c r="F65" s="140"/>
    </row>
    <row r="66" spans="3:6" x14ac:dyDescent="0.25">
      <c r="F66" s="141"/>
    </row>
    <row r="67" spans="3:6" x14ac:dyDescent="0.25">
      <c r="D67" s="142"/>
      <c r="F67" s="139"/>
    </row>
    <row r="72" spans="3:6" x14ac:dyDescent="0.25">
      <c r="C72" s="143"/>
    </row>
  </sheetData>
  <mergeCells count="6">
    <mergeCell ref="A51:H51"/>
    <mergeCell ref="A52:H52"/>
    <mergeCell ref="C31:D31"/>
    <mergeCell ref="A1:H1"/>
    <mergeCell ref="A3:H3"/>
    <mergeCell ref="A2:H2"/>
  </mergeCells>
  <pageMargins left="0.18" right="0.3" top="0.78740157480314965" bottom="0.23622047244094491" header="0" footer="0"/>
  <pageSetup scale="68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2049" r:id="rId4">
          <objectPr defaultSize="0" autoPict="0" r:id="rId5">
            <anchor moveWithCells="1" sizeWithCells="1">
              <from>
                <xdr:col>6</xdr:col>
                <xdr:colOff>0</xdr:colOff>
                <xdr:row>38</xdr:row>
                <xdr:rowOff>0</xdr:rowOff>
              </from>
              <to>
                <xdr:col>6</xdr:col>
                <xdr:colOff>0</xdr:colOff>
                <xdr:row>38</xdr:row>
                <xdr:rowOff>0</xdr:rowOff>
              </to>
            </anchor>
          </objectPr>
        </oleObject>
      </mc:Choice>
      <mc:Fallback>
        <oleObject progId="Word.Picture.8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37"/>
  <sheetViews>
    <sheetView showGridLines="0" topLeftCell="A9" zoomScaleNormal="100" zoomScaleSheetLayoutView="130" workbookViewId="0">
      <selection sqref="A1:M1"/>
    </sheetView>
  </sheetViews>
  <sheetFormatPr defaultColWidth="9.81640625" defaultRowHeight="10.5" x14ac:dyDescent="0.25"/>
  <cols>
    <col min="1" max="1" width="42.7265625" style="2" customWidth="1"/>
    <col min="2" max="2" width="1.7265625" style="64" customWidth="1"/>
    <col min="3" max="5" width="7.7265625" style="63" customWidth="1"/>
    <col min="6" max="6" width="7.7265625" style="64" customWidth="1"/>
    <col min="7" max="7" width="7.7265625" style="63" customWidth="1"/>
    <col min="8" max="8" width="4.7265625" style="63" customWidth="1"/>
    <col min="9" max="13" width="7.7265625" style="63" customWidth="1"/>
    <col min="14" max="14" width="11.7265625" style="63" customWidth="1"/>
    <col min="15" max="16384" width="9.81640625" style="63"/>
  </cols>
  <sheetData>
    <row r="1" spans="1:16" s="126" customFormat="1" ht="11.15" customHeight="1" x14ac:dyDescent="0.25">
      <c r="A1" s="673" t="s">
        <v>131</v>
      </c>
      <c r="B1" s="673"/>
      <c r="C1" s="673"/>
      <c r="D1" s="673"/>
      <c r="E1" s="673"/>
      <c r="F1" s="673"/>
      <c r="G1" s="673"/>
      <c r="H1" s="673"/>
      <c r="I1" s="673"/>
      <c r="J1" s="673"/>
      <c r="K1" s="673"/>
      <c r="L1" s="673"/>
      <c r="M1" s="673"/>
      <c r="N1" s="209"/>
    </row>
    <row r="2" spans="1:16" s="126" customFormat="1" ht="11.15" customHeight="1" x14ac:dyDescent="0.25">
      <c r="A2" s="674" t="s">
        <v>18</v>
      </c>
      <c r="B2" s="674"/>
      <c r="C2" s="674"/>
      <c r="D2" s="674"/>
      <c r="E2" s="674"/>
      <c r="F2" s="674"/>
      <c r="G2" s="674"/>
      <c r="H2" s="674"/>
      <c r="I2" s="674"/>
      <c r="J2" s="674"/>
      <c r="K2" s="674"/>
      <c r="L2" s="674"/>
      <c r="M2" s="674"/>
      <c r="N2" s="144"/>
    </row>
    <row r="3" spans="1:16" s="126" customFormat="1" ht="11.15" customHeight="1" x14ac:dyDescent="0.25">
      <c r="A3" s="675" t="s">
        <v>19</v>
      </c>
      <c r="B3" s="675"/>
      <c r="C3" s="675"/>
      <c r="D3" s="675"/>
      <c r="E3" s="675"/>
      <c r="F3" s="675"/>
      <c r="G3" s="675"/>
      <c r="H3" s="675"/>
      <c r="I3" s="675"/>
      <c r="J3" s="675"/>
      <c r="K3" s="675"/>
      <c r="L3" s="675"/>
      <c r="M3" s="675"/>
      <c r="N3" s="145"/>
    </row>
    <row r="4" spans="1:16" s="126" customFormat="1" ht="11.15" customHeight="1" x14ac:dyDescent="0.25">
      <c r="A4" s="357"/>
      <c r="B4" s="201"/>
      <c r="C4" s="200"/>
      <c r="D4" s="200"/>
      <c r="E4" s="200"/>
      <c r="F4" s="201"/>
      <c r="G4" s="200"/>
      <c r="H4" s="201"/>
      <c r="I4" s="202"/>
      <c r="J4" s="202"/>
      <c r="K4" s="62"/>
    </row>
    <row r="5" spans="1:16" s="126" customFormat="1" ht="15" customHeight="1" x14ac:dyDescent="0.25">
      <c r="A5" s="357"/>
      <c r="B5" s="201"/>
      <c r="C5" s="676" t="str">
        <f>+'Coca-Cola FEMSA'!C6</f>
        <v>For the second quarter of:</v>
      </c>
      <c r="D5" s="676"/>
      <c r="E5" s="676"/>
      <c r="F5" s="676"/>
      <c r="G5" s="676"/>
      <c r="H5" s="201"/>
      <c r="I5" s="676" t="str">
        <f>+'Coca-Cola FEMSA'!J6</f>
        <v>For the six months of:</v>
      </c>
      <c r="J5" s="676"/>
      <c r="K5" s="676"/>
      <c r="L5" s="676"/>
      <c r="M5" s="676"/>
    </row>
    <row r="6" spans="1:16" s="313" customFormat="1" ht="15" customHeight="1" x14ac:dyDescent="0.25">
      <c r="A6" s="358"/>
      <c r="B6" s="312"/>
      <c r="C6" s="320">
        <f>+'Consolidated Results'!$C$6</f>
        <v>2017</v>
      </c>
      <c r="D6" s="206" t="s">
        <v>13</v>
      </c>
      <c r="E6" s="320">
        <f>+'Consolidated Results'!$E$6</f>
        <v>2016</v>
      </c>
      <c r="F6" s="206" t="s">
        <v>13</v>
      </c>
      <c r="G6" s="315" t="s">
        <v>66</v>
      </c>
      <c r="H6" s="205"/>
      <c r="I6" s="320">
        <f>+C6</f>
        <v>2017</v>
      </c>
      <c r="J6" s="206" t="s">
        <v>13</v>
      </c>
      <c r="K6" s="320">
        <f>+E6</f>
        <v>2016</v>
      </c>
      <c r="L6" s="206" t="s">
        <v>13</v>
      </c>
      <c r="M6" s="315" t="s">
        <v>66</v>
      </c>
      <c r="O6" s="314"/>
      <c r="P6" s="314"/>
    </row>
    <row r="7" spans="1:16" s="126" customFormat="1" ht="13" customHeight="1" x14ac:dyDescent="0.25">
      <c r="A7" s="16" t="s">
        <v>6</v>
      </c>
      <c r="B7" s="214"/>
      <c r="C7" s="557">
        <v>39660</v>
      </c>
      <c r="D7" s="17">
        <v>100</v>
      </c>
      <c r="E7" s="557">
        <v>34197</v>
      </c>
      <c r="F7" s="17">
        <v>100</v>
      </c>
      <c r="G7" s="17">
        <v>15.975085533818767</v>
      </c>
      <c r="H7" s="118"/>
      <c r="I7" s="557">
        <v>73730</v>
      </c>
      <c r="J7" s="17">
        <v>100</v>
      </c>
      <c r="K7" s="557">
        <v>64649</v>
      </c>
      <c r="L7" s="17">
        <v>100</v>
      </c>
      <c r="M7" s="17">
        <v>14.04662098408329</v>
      </c>
    </row>
    <row r="8" spans="1:16" s="126" customFormat="1" ht="13" customHeight="1" x14ac:dyDescent="0.25">
      <c r="A8" s="359" t="s">
        <v>7</v>
      </c>
      <c r="B8" s="214"/>
      <c r="C8" s="560">
        <v>25001</v>
      </c>
      <c r="D8" s="47">
        <v>63</v>
      </c>
      <c r="E8" s="560">
        <v>21744</v>
      </c>
      <c r="F8" s="47">
        <v>63.6</v>
      </c>
      <c r="G8" s="47">
        <v>14.978844738778507</v>
      </c>
      <c r="H8" s="118"/>
      <c r="I8" s="560">
        <v>46932</v>
      </c>
      <c r="J8" s="47">
        <v>63.7</v>
      </c>
      <c r="K8" s="560">
        <v>41707</v>
      </c>
      <c r="L8" s="47">
        <v>64.5</v>
      </c>
      <c r="M8" s="47">
        <v>12.52787301891769</v>
      </c>
    </row>
    <row r="9" spans="1:16" s="126" customFormat="1" ht="13" customHeight="1" x14ac:dyDescent="0.25">
      <c r="A9" s="360" t="s">
        <v>8</v>
      </c>
      <c r="B9" s="214"/>
      <c r="C9" s="561">
        <v>14659</v>
      </c>
      <c r="D9" s="49">
        <v>37</v>
      </c>
      <c r="E9" s="561">
        <v>12453</v>
      </c>
      <c r="F9" s="49">
        <v>36.4</v>
      </c>
      <c r="G9" s="49">
        <v>17.714606922026821</v>
      </c>
      <c r="H9" s="118"/>
      <c r="I9" s="561">
        <v>26798</v>
      </c>
      <c r="J9" s="49">
        <v>36.299999999999997</v>
      </c>
      <c r="K9" s="561">
        <v>22942</v>
      </c>
      <c r="L9" s="49">
        <v>35.5</v>
      </c>
      <c r="M9" s="49">
        <v>16.807601778397707</v>
      </c>
    </row>
    <row r="10" spans="1:16" s="126" customFormat="1" ht="13" customHeight="1" x14ac:dyDescent="0.25">
      <c r="A10" s="361" t="s">
        <v>16</v>
      </c>
      <c r="B10" s="212"/>
      <c r="C10" s="558">
        <v>806</v>
      </c>
      <c r="D10" s="20">
        <v>2</v>
      </c>
      <c r="E10" s="558">
        <v>762</v>
      </c>
      <c r="F10" s="20">
        <v>2.2000000000000002</v>
      </c>
      <c r="G10" s="20">
        <v>5.7742782152230943</v>
      </c>
      <c r="H10" s="118"/>
      <c r="I10" s="558">
        <v>1581</v>
      </c>
      <c r="J10" s="20">
        <v>2.1</v>
      </c>
      <c r="K10" s="558">
        <v>1423</v>
      </c>
      <c r="L10" s="20">
        <v>2.2000000000000002</v>
      </c>
      <c r="M10" s="20">
        <v>11.103302881236822</v>
      </c>
    </row>
    <row r="11" spans="1:16" s="126" customFormat="1" ht="13" customHeight="1" x14ac:dyDescent="0.25">
      <c r="A11" s="27" t="s">
        <v>17</v>
      </c>
      <c r="B11" s="212"/>
      <c r="C11" s="557">
        <v>10525</v>
      </c>
      <c r="D11" s="17">
        <v>26.6</v>
      </c>
      <c r="E11" s="557">
        <v>8870</v>
      </c>
      <c r="F11" s="17">
        <v>25.899999999999995</v>
      </c>
      <c r="G11" s="17">
        <v>18.658399098083422</v>
      </c>
      <c r="H11" s="118"/>
      <c r="I11" s="557">
        <v>20292</v>
      </c>
      <c r="J11" s="17">
        <v>27.499999999999996</v>
      </c>
      <c r="K11" s="557">
        <v>17067</v>
      </c>
      <c r="L11" s="17">
        <v>26.4</v>
      </c>
      <c r="M11" s="17">
        <v>18.89611531024784</v>
      </c>
    </row>
    <row r="12" spans="1:16" s="126" customFormat="1" ht="13" customHeight="1" x14ac:dyDescent="0.25">
      <c r="A12" s="359" t="s">
        <v>72</v>
      </c>
      <c r="B12" s="214"/>
      <c r="C12" s="560">
        <v>60</v>
      </c>
      <c r="D12" s="47">
        <v>0.2</v>
      </c>
      <c r="E12" s="560">
        <v>57</v>
      </c>
      <c r="F12" s="47">
        <v>0.2</v>
      </c>
      <c r="G12" s="47">
        <v>5.2631578947368363</v>
      </c>
      <c r="H12" s="118"/>
      <c r="I12" s="560">
        <v>128</v>
      </c>
      <c r="J12" s="47">
        <v>0.2</v>
      </c>
      <c r="K12" s="560">
        <v>115</v>
      </c>
      <c r="L12" s="47">
        <v>0.2</v>
      </c>
      <c r="M12" s="47">
        <v>11.304347826086957</v>
      </c>
    </row>
    <row r="13" spans="1:16" s="219" customFormat="1" ht="13" customHeight="1" x14ac:dyDescent="0.25">
      <c r="A13" s="362" t="s">
        <v>41</v>
      </c>
      <c r="B13" s="220"/>
      <c r="C13" s="570">
        <v>3268</v>
      </c>
      <c r="D13" s="49">
        <v>8.1999999999999993</v>
      </c>
      <c r="E13" s="570">
        <v>2764</v>
      </c>
      <c r="F13" s="49">
        <v>8.1</v>
      </c>
      <c r="G13" s="49">
        <v>18.23444283646889</v>
      </c>
      <c r="H13" s="308"/>
      <c r="I13" s="570">
        <v>4797</v>
      </c>
      <c r="J13" s="49">
        <v>6.5</v>
      </c>
      <c r="K13" s="570">
        <v>4337</v>
      </c>
      <c r="L13" s="49">
        <v>6.7</v>
      </c>
      <c r="M13" s="49">
        <v>10.606409960802399</v>
      </c>
    </row>
    <row r="14" spans="1:16" s="126" customFormat="1" ht="13" customHeight="1" x14ac:dyDescent="0.25">
      <c r="A14" s="363" t="s">
        <v>14</v>
      </c>
      <c r="B14" s="124"/>
      <c r="C14" s="558">
        <v>1038</v>
      </c>
      <c r="D14" s="20">
        <v>2.6</v>
      </c>
      <c r="E14" s="558">
        <v>880</v>
      </c>
      <c r="F14" s="20">
        <v>2.6</v>
      </c>
      <c r="G14" s="20">
        <v>17.954545454545446</v>
      </c>
      <c r="H14" s="308"/>
      <c r="I14" s="558">
        <v>2051</v>
      </c>
      <c r="J14" s="20">
        <v>2.8</v>
      </c>
      <c r="K14" s="558">
        <v>1718</v>
      </c>
      <c r="L14" s="20">
        <v>2.7</v>
      </c>
      <c r="M14" s="20">
        <v>19.383003492433069</v>
      </c>
    </row>
    <row r="15" spans="1:16" s="126" customFormat="1" ht="13" customHeight="1" x14ac:dyDescent="0.25">
      <c r="A15" s="364" t="s">
        <v>61</v>
      </c>
      <c r="B15" s="214"/>
      <c r="C15" s="575">
        <v>121</v>
      </c>
      <c r="D15" s="44">
        <v>0.39999999999999991</v>
      </c>
      <c r="E15" s="575">
        <v>106</v>
      </c>
      <c r="F15" s="44">
        <v>0.30000000000000027</v>
      </c>
      <c r="G15" s="44">
        <v>14.150943396226424</v>
      </c>
      <c r="H15" s="308"/>
      <c r="I15" s="575">
        <v>239</v>
      </c>
      <c r="J15" s="44">
        <v>0.29999999999999982</v>
      </c>
      <c r="K15" s="575">
        <v>207</v>
      </c>
      <c r="L15" s="44">
        <v>0.29999999999999893</v>
      </c>
      <c r="M15" s="44">
        <v>15.458937198067634</v>
      </c>
    </row>
    <row r="16" spans="1:16" s="126" customFormat="1" ht="13" customHeight="1" x14ac:dyDescent="0.25">
      <c r="A16" s="365" t="s">
        <v>73</v>
      </c>
      <c r="B16" s="214"/>
      <c r="C16" s="558">
        <v>4427</v>
      </c>
      <c r="D16" s="20">
        <v>11.2</v>
      </c>
      <c r="E16" s="558">
        <v>3750</v>
      </c>
      <c r="F16" s="20">
        <v>11</v>
      </c>
      <c r="G16" s="20">
        <v>18.053333333333342</v>
      </c>
      <c r="H16" s="118"/>
      <c r="I16" s="558">
        <v>7087</v>
      </c>
      <c r="J16" s="20">
        <v>9.6</v>
      </c>
      <c r="K16" s="558">
        <v>6262</v>
      </c>
      <c r="L16" s="20">
        <v>9.6999999999999993</v>
      </c>
      <c r="M16" s="20">
        <v>13.174704567230911</v>
      </c>
    </row>
    <row r="17" spans="1:14" s="126" customFormat="1" ht="13" customHeight="1" thickBot="1" x14ac:dyDescent="0.3">
      <c r="A17" s="366" t="s">
        <v>15</v>
      </c>
      <c r="B17" s="299"/>
      <c r="C17" s="565">
        <v>2026</v>
      </c>
      <c r="D17" s="340">
        <v>0</v>
      </c>
      <c r="E17" s="565">
        <v>1598.8853827006315</v>
      </c>
      <c r="F17" s="446">
        <v>0</v>
      </c>
      <c r="G17" s="341">
        <v>26.713273003843561</v>
      </c>
      <c r="H17" s="302"/>
      <c r="I17" s="565">
        <v>3650.3664155749775</v>
      </c>
      <c r="J17" s="340">
        <v>0</v>
      </c>
      <c r="K17" s="565">
        <v>2838.8853827006315</v>
      </c>
      <c r="L17" s="446">
        <v>0</v>
      </c>
      <c r="M17" s="341">
        <v>28.584494387102886</v>
      </c>
    </row>
    <row r="18" spans="1:14" s="126" customFormat="1" ht="11.15" customHeight="1" x14ac:dyDescent="0.25">
      <c r="A18" s="367"/>
      <c r="B18" s="214"/>
      <c r="C18" s="342"/>
      <c r="D18" s="36"/>
      <c r="E18" s="342"/>
      <c r="F18" s="37"/>
      <c r="G18" s="343"/>
      <c r="H18" s="214"/>
      <c r="I18" s="321"/>
      <c r="J18" s="286"/>
      <c r="K18" s="321"/>
      <c r="L18" s="322"/>
      <c r="M18" s="323"/>
    </row>
    <row r="19" spans="1:14" s="126" customFormat="1" ht="15" customHeight="1" x14ac:dyDescent="0.25">
      <c r="A19" s="316" t="s">
        <v>50</v>
      </c>
      <c r="B19" s="61"/>
      <c r="C19" s="319"/>
      <c r="D19" s="319"/>
      <c r="E19" s="319"/>
      <c r="F19" s="292"/>
      <c r="G19" s="292"/>
      <c r="H19" s="224"/>
      <c r="I19" s="324"/>
      <c r="J19" s="324"/>
      <c r="K19" s="325"/>
      <c r="L19" s="326"/>
      <c r="M19" s="326"/>
      <c r="N19" s="124"/>
    </row>
    <row r="20" spans="1:14" s="126" customFormat="1" ht="13" customHeight="1" x14ac:dyDescent="0.25">
      <c r="A20" s="432" t="s">
        <v>51</v>
      </c>
      <c r="B20" s="303"/>
      <c r="C20" s="583"/>
      <c r="D20" s="629"/>
      <c r="E20" s="583"/>
      <c r="F20" s="356"/>
      <c r="G20" s="630"/>
      <c r="H20" s="305"/>
      <c r="I20" s="327">
        <v>15774</v>
      </c>
      <c r="J20" s="328"/>
      <c r="K20" s="327">
        <v>14461</v>
      </c>
      <c r="L20" s="329"/>
      <c r="M20" s="330">
        <v>9.0795933891155478</v>
      </c>
    </row>
    <row r="21" spans="1:14" s="126" customFormat="1" ht="13" customHeight="1" x14ac:dyDescent="0.25">
      <c r="A21" s="368" t="s">
        <v>68</v>
      </c>
      <c r="B21" s="306"/>
      <c r="C21" s="457"/>
      <c r="D21" s="345"/>
      <c r="E21" s="457"/>
      <c r="F21" s="345"/>
      <c r="G21" s="346">
        <v>13.537117903930129</v>
      </c>
      <c r="H21" s="219"/>
      <c r="I21" s="458">
        <v>1208</v>
      </c>
      <c r="J21" s="331"/>
      <c r="K21" s="458">
        <v>1132</v>
      </c>
      <c r="L21" s="331"/>
      <c r="M21" s="332">
        <v>6.7137809187279185</v>
      </c>
    </row>
    <row r="22" spans="1:14" s="126" customFormat="1" ht="13" customHeight="1" x14ac:dyDescent="0.25">
      <c r="A22" s="419" t="s">
        <v>81</v>
      </c>
      <c r="B22" s="306"/>
      <c r="C22" s="347">
        <v>373</v>
      </c>
      <c r="D22" s="348"/>
      <c r="E22" s="347">
        <v>263</v>
      </c>
      <c r="F22" s="348"/>
      <c r="G22" s="349">
        <v>41.825095057034225</v>
      </c>
      <c r="H22" s="219"/>
      <c r="I22" s="458"/>
      <c r="J22" s="331"/>
      <c r="K22" s="458"/>
      <c r="L22" s="331"/>
      <c r="M22" s="332"/>
    </row>
    <row r="23" spans="1:14" s="126" customFormat="1" ht="13" customHeight="1" x14ac:dyDescent="0.25">
      <c r="A23" s="420" t="s">
        <v>79</v>
      </c>
      <c r="B23" s="306"/>
      <c r="C23" s="571">
        <v>549</v>
      </c>
      <c r="D23" s="350"/>
      <c r="E23" s="571">
        <v>400</v>
      </c>
      <c r="F23" s="350"/>
      <c r="G23" s="351">
        <v>37.250000000000007</v>
      </c>
      <c r="H23" s="219"/>
      <c r="I23" s="437"/>
      <c r="J23" s="333"/>
      <c r="K23" s="437"/>
      <c r="L23" s="333"/>
      <c r="M23" s="334"/>
    </row>
    <row r="24" spans="1:14" s="126" customFormat="1" ht="13" customHeight="1" x14ac:dyDescent="0.25">
      <c r="A24" s="419" t="s">
        <v>80</v>
      </c>
      <c r="B24" s="306"/>
      <c r="C24" s="347">
        <v>1313</v>
      </c>
      <c r="D24" s="348"/>
      <c r="E24" s="347">
        <v>1196</v>
      </c>
      <c r="F24" s="348"/>
      <c r="G24" s="349">
        <v>9.7826086956521721</v>
      </c>
      <c r="H24" s="305"/>
      <c r="I24" s="437"/>
      <c r="J24" s="335"/>
      <c r="K24" s="437"/>
      <c r="L24" s="335"/>
      <c r="M24" s="334"/>
    </row>
    <row r="25" spans="1:14" s="126" customFormat="1" ht="13" customHeight="1" x14ac:dyDescent="0.25">
      <c r="A25" s="368"/>
      <c r="B25" s="306"/>
      <c r="C25" s="571"/>
      <c r="D25" s="353"/>
      <c r="E25" s="571"/>
      <c r="F25" s="354"/>
      <c r="G25" s="241"/>
      <c r="H25" s="305"/>
      <c r="I25" s="437"/>
      <c r="J25" s="335"/>
      <c r="K25" s="437"/>
      <c r="L25" s="335"/>
      <c r="M25" s="229"/>
    </row>
    <row r="26" spans="1:14" s="126" customFormat="1" ht="13" customHeight="1" x14ac:dyDescent="0.25">
      <c r="A26" s="369" t="s">
        <v>121</v>
      </c>
      <c r="B26" s="303"/>
      <c r="C26" s="576"/>
      <c r="D26" s="355"/>
      <c r="E26" s="576"/>
      <c r="F26" s="355"/>
      <c r="G26" s="356"/>
      <c r="H26" s="305"/>
      <c r="I26" s="337"/>
      <c r="J26" s="336"/>
      <c r="K26" s="337"/>
      <c r="L26" s="336"/>
      <c r="M26" s="337"/>
    </row>
    <row r="27" spans="1:14" s="126" customFormat="1" ht="13" customHeight="1" x14ac:dyDescent="0.25">
      <c r="A27" s="419" t="s">
        <v>108</v>
      </c>
      <c r="B27" s="303"/>
      <c r="C27" s="30">
        <v>802.74483738308732</v>
      </c>
      <c r="D27" s="20"/>
      <c r="E27" s="30">
        <v>728.08359413262895</v>
      </c>
      <c r="F27" s="20"/>
      <c r="G27" s="20">
        <v>10.254487788507705</v>
      </c>
      <c r="H27" s="305"/>
      <c r="I27" s="30">
        <v>751.27301533630396</v>
      </c>
      <c r="J27" s="20"/>
      <c r="K27" s="30">
        <v>695.0141027622966</v>
      </c>
      <c r="L27" s="20"/>
      <c r="M27" s="20">
        <v>8.0946433101730229</v>
      </c>
    </row>
    <row r="28" spans="1:14" s="126" customFormat="1" ht="13" customHeight="1" x14ac:dyDescent="0.25">
      <c r="A28" s="420" t="s">
        <v>110</v>
      </c>
      <c r="B28" s="306"/>
      <c r="C28" s="573">
        <v>24.027265306122448</v>
      </c>
      <c r="D28" s="241"/>
      <c r="E28" s="573">
        <v>23.007300291545189</v>
      </c>
      <c r="F28" s="241"/>
      <c r="G28" s="241">
        <v>4.4332233754174055</v>
      </c>
      <c r="H28" s="305"/>
      <c r="I28" s="573">
        <v>22.953999200395099</v>
      </c>
      <c r="J28" s="241"/>
      <c r="K28" s="573">
        <v>22.178347169633827</v>
      </c>
      <c r="L28" s="241"/>
      <c r="M28" s="241">
        <v>3.4973392057965347</v>
      </c>
    </row>
    <row r="29" spans="1:14" s="126" customFormat="1" ht="13" customHeight="1" thickBot="1" x14ac:dyDescent="0.3">
      <c r="A29" s="421" t="s">
        <v>109</v>
      </c>
      <c r="B29" s="317"/>
      <c r="C29" s="574">
        <v>33.409746267651101</v>
      </c>
      <c r="D29" s="60"/>
      <c r="E29" s="574">
        <v>31.645763949114357</v>
      </c>
      <c r="F29" s="60"/>
      <c r="G29" s="60">
        <v>5.5741498968809422</v>
      </c>
      <c r="H29" s="305"/>
      <c r="I29" s="574">
        <v>32.72950429149499</v>
      </c>
      <c r="J29" s="60"/>
      <c r="K29" s="574">
        <v>31.337506688230434</v>
      </c>
      <c r="L29" s="60"/>
      <c r="M29" s="60">
        <v>4.4419539088199178</v>
      </c>
    </row>
    <row r="30" spans="1:14" s="297" customFormat="1" ht="11.15" customHeight="1" x14ac:dyDescent="0.25">
      <c r="A30" s="663"/>
      <c r="B30" s="664"/>
      <c r="C30" s="665"/>
      <c r="D30" s="665"/>
      <c r="E30" s="666"/>
      <c r="F30" s="666"/>
      <c r="G30" s="666"/>
      <c r="H30" s="666"/>
      <c r="I30" s="665"/>
      <c r="J30" s="665"/>
      <c r="K30" s="667"/>
      <c r="L30" s="666"/>
      <c r="M30" s="666"/>
    </row>
    <row r="31" spans="1:14" s="126" customFormat="1" ht="11.15" customHeight="1" x14ac:dyDescent="0.25">
      <c r="A31" s="370"/>
      <c r="B31" s="307"/>
      <c r="C31" s="307"/>
      <c r="D31" s="307"/>
      <c r="E31" s="307"/>
      <c r="F31" s="307"/>
      <c r="G31" s="307"/>
      <c r="H31" s="307"/>
      <c r="I31" s="307"/>
      <c r="J31" s="307"/>
      <c r="K31" s="307"/>
      <c r="L31" s="307"/>
      <c r="M31" s="307"/>
      <c r="N31" s="307"/>
    </row>
    <row r="32" spans="1:14" s="126" customFormat="1" ht="19.5" customHeight="1" x14ac:dyDescent="0.25">
      <c r="A32" s="678" t="s">
        <v>129</v>
      </c>
      <c r="B32" s="678"/>
      <c r="C32" s="678"/>
      <c r="D32" s="678"/>
      <c r="E32" s="678"/>
      <c r="F32" s="678"/>
      <c r="G32" s="678"/>
      <c r="H32" s="309"/>
      <c r="L32" s="124"/>
      <c r="M32" s="124"/>
    </row>
    <row r="33" spans="1:14" s="126" customFormat="1" ht="11.15" customHeight="1" x14ac:dyDescent="0.25">
      <c r="A33" s="6"/>
      <c r="B33" s="124"/>
      <c r="F33" s="124"/>
    </row>
    <row r="34" spans="1:14" s="126" customFormat="1" ht="11.15" customHeight="1" x14ac:dyDescent="0.25">
      <c r="A34" s="371"/>
      <c r="B34" s="310"/>
      <c r="C34" s="310"/>
      <c r="D34" s="310"/>
      <c r="E34" s="310"/>
      <c r="F34" s="310"/>
      <c r="G34" s="310"/>
      <c r="H34" s="310"/>
      <c r="I34" s="310"/>
      <c r="J34" s="310"/>
      <c r="K34" s="310"/>
      <c r="L34" s="310"/>
      <c r="M34" s="310"/>
      <c r="N34" s="310"/>
    </row>
    <row r="35" spans="1:14" s="126" customFormat="1" ht="11.15" customHeight="1" x14ac:dyDescent="0.25">
      <c r="A35" s="268"/>
      <c r="B35" s="233"/>
      <c r="C35" s="233"/>
      <c r="D35" s="233"/>
      <c r="E35" s="233"/>
      <c r="F35" s="233"/>
      <c r="G35" s="233"/>
      <c r="H35" s="233"/>
      <c r="I35" s="233"/>
      <c r="J35" s="233"/>
      <c r="K35" s="233"/>
      <c r="L35" s="233"/>
      <c r="M35" s="233"/>
    </row>
    <row r="36" spans="1:14" x14ac:dyDescent="0.25">
      <c r="B36" s="63"/>
      <c r="F36" s="63"/>
      <c r="I36" s="300"/>
      <c r="J36" s="203"/>
      <c r="K36" s="64"/>
    </row>
    <row r="37" spans="1:14" x14ac:dyDescent="0.25">
      <c r="B37" s="63"/>
      <c r="F37" s="63"/>
      <c r="L37" s="301"/>
      <c r="M37" s="301"/>
    </row>
  </sheetData>
  <mergeCells count="6">
    <mergeCell ref="I5:M5"/>
    <mergeCell ref="C5:G5"/>
    <mergeCell ref="A32:G32"/>
    <mergeCell ref="A1:M1"/>
    <mergeCell ref="A2:M2"/>
    <mergeCell ref="A3:M3"/>
  </mergeCells>
  <printOptions horizontalCentered="1"/>
  <pageMargins left="0.43307086614173229" right="0.31496062992125984" top="0.78740157480314965" bottom="0.23622047244094491" header="0" footer="0"/>
  <pageSetup scale="44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40"/>
  <sheetViews>
    <sheetView showGridLines="0" zoomScaleNormal="100" zoomScaleSheetLayoutView="100" workbookViewId="0">
      <selection sqref="A1:M1"/>
    </sheetView>
  </sheetViews>
  <sheetFormatPr defaultColWidth="9.81640625" defaultRowHeight="10.5" x14ac:dyDescent="0.25"/>
  <cols>
    <col min="1" max="1" width="42.7265625" style="85" customWidth="1"/>
    <col min="2" max="2" width="1.7265625" style="84" customWidth="1"/>
    <col min="3" max="5" width="7.7265625" style="396" customWidth="1"/>
    <col min="6" max="7" width="7.7265625" style="397" customWidth="1"/>
    <col min="8" max="8" width="4.7265625" style="380" customWidth="1"/>
    <col min="9" max="13" width="7.7265625" style="396" customWidth="1"/>
    <col min="14" max="14" width="11.7265625" style="85" customWidth="1"/>
    <col min="15" max="15" width="9.81640625" style="85"/>
    <col min="16" max="17" width="11.1796875" style="85" bestFit="1" customWidth="1"/>
    <col min="18" max="16384" width="9.81640625" style="85"/>
  </cols>
  <sheetData>
    <row r="1" spans="1:21" ht="11.15" customHeight="1" x14ac:dyDescent="0.25">
      <c r="A1" s="673" t="s">
        <v>132</v>
      </c>
      <c r="B1" s="673"/>
      <c r="C1" s="673"/>
      <c r="D1" s="673"/>
      <c r="E1" s="673"/>
      <c r="F1" s="673"/>
      <c r="G1" s="673"/>
      <c r="H1" s="673"/>
      <c r="I1" s="673"/>
      <c r="J1" s="673"/>
      <c r="K1" s="673"/>
      <c r="L1" s="673"/>
      <c r="M1" s="673"/>
      <c r="N1" s="209"/>
    </row>
    <row r="2" spans="1:21" ht="11.15" customHeight="1" x14ac:dyDescent="0.25">
      <c r="A2" s="673" t="s">
        <v>18</v>
      </c>
      <c r="B2" s="673"/>
      <c r="C2" s="673"/>
      <c r="D2" s="673"/>
      <c r="E2" s="673"/>
      <c r="F2" s="673"/>
      <c r="G2" s="673"/>
      <c r="H2" s="673"/>
      <c r="I2" s="673"/>
      <c r="J2" s="673"/>
      <c r="K2" s="673"/>
      <c r="L2" s="673"/>
      <c r="M2" s="673"/>
      <c r="N2" s="144"/>
    </row>
    <row r="3" spans="1:21" ht="11.15" customHeight="1" x14ac:dyDescent="0.25">
      <c r="A3" s="675" t="s">
        <v>19</v>
      </c>
      <c r="B3" s="675"/>
      <c r="C3" s="675"/>
      <c r="D3" s="675"/>
      <c r="E3" s="675"/>
      <c r="F3" s="675"/>
      <c r="G3" s="675"/>
      <c r="H3" s="675"/>
      <c r="I3" s="675"/>
      <c r="J3" s="675"/>
      <c r="K3" s="675"/>
      <c r="L3" s="675"/>
      <c r="M3" s="675"/>
      <c r="N3" s="145"/>
    </row>
    <row r="4" spans="1:21" ht="11.15" customHeight="1" x14ac:dyDescent="0.25">
      <c r="A4" s="411"/>
      <c r="B4" s="373"/>
      <c r="C4" s="388"/>
      <c r="D4" s="388"/>
      <c r="E4" s="388"/>
      <c r="F4" s="388"/>
      <c r="G4" s="388"/>
      <c r="H4" s="373"/>
      <c r="I4" s="398"/>
      <c r="J4" s="398"/>
      <c r="K4" s="398"/>
      <c r="L4" s="398"/>
      <c r="M4" s="397"/>
    </row>
    <row r="5" spans="1:21" s="406" customFormat="1" ht="15" customHeight="1" x14ac:dyDescent="0.25">
      <c r="A5" s="12"/>
      <c r="B5" s="405"/>
      <c r="C5" s="681" t="str">
        <f>+'FEMSA Comercio-Retail Division'!C5:G5</f>
        <v>For the second quarter of:</v>
      </c>
      <c r="D5" s="681"/>
      <c r="E5" s="681"/>
      <c r="F5" s="681"/>
      <c r="G5" s="681"/>
      <c r="H5" s="545"/>
      <c r="I5" s="681" t="str">
        <f>+'FEMSA Comercio-Retail Division'!I5:M5</f>
        <v>For the six months of:</v>
      </c>
      <c r="J5" s="681"/>
      <c r="K5" s="681"/>
      <c r="L5" s="681"/>
      <c r="M5" s="681"/>
    </row>
    <row r="6" spans="1:21" s="383" customFormat="1" ht="15" customHeight="1" x14ac:dyDescent="0.25">
      <c r="A6" s="412"/>
      <c r="B6" s="315"/>
      <c r="C6" s="40">
        <f>+'Coca-Cola FEMSA'!C7</f>
        <v>2017</v>
      </c>
      <c r="D6" s="40" t="str">
        <f>+'FEMSA Comercio-Retail Division'!D6</f>
        <v>% of rev.</v>
      </c>
      <c r="E6" s="40">
        <f>+'Coca-Cola FEMSA'!E7</f>
        <v>2016</v>
      </c>
      <c r="F6" s="40" t="str">
        <f>+'FEMSA Comercio-Retail Division'!F6</f>
        <v>% of rev.</v>
      </c>
      <c r="G6" s="386" t="str">
        <f>+'FEMSA Comercio-Retail Division'!G6</f>
        <v>% Var.</v>
      </c>
      <c r="H6" s="546"/>
      <c r="I6" s="40">
        <v>2017</v>
      </c>
      <c r="J6" s="40" t="str">
        <f>+'FEMSA Comercio-Retail Division'!J6</f>
        <v>% of rev.</v>
      </c>
      <c r="K6" s="40">
        <v>2016</v>
      </c>
      <c r="L6" s="40" t="str">
        <f>+'FEMSA Comercio-Retail Division'!L6</f>
        <v>% of rev.</v>
      </c>
      <c r="M6" s="386" t="str">
        <f>+'FEMSA Comercio-Retail Division'!M6</f>
        <v>% Var.</v>
      </c>
      <c r="N6" s="382"/>
      <c r="O6" s="382"/>
    </row>
    <row r="7" spans="1:21" ht="13" customHeight="1" x14ac:dyDescent="0.25">
      <c r="A7" s="23" t="s">
        <v>6</v>
      </c>
      <c r="B7" s="214"/>
      <c r="C7" s="577">
        <v>11431</v>
      </c>
      <c r="D7" s="536">
        <v>100</v>
      </c>
      <c r="E7" s="577">
        <v>10413</v>
      </c>
      <c r="F7" s="536">
        <v>100</v>
      </c>
      <c r="G7" s="536">
        <v>9.7762412369153839</v>
      </c>
      <c r="H7" s="227"/>
      <c r="I7" s="577">
        <v>23455</v>
      </c>
      <c r="J7" s="536">
        <v>100</v>
      </c>
      <c r="K7" s="577">
        <v>19924</v>
      </c>
      <c r="L7" s="536">
        <v>100</v>
      </c>
      <c r="M7" s="536">
        <v>17.722344910660514</v>
      </c>
      <c r="P7" s="374"/>
      <c r="Q7" s="374"/>
      <c r="U7" s="374"/>
    </row>
    <row r="8" spans="1:21" ht="13" customHeight="1" x14ac:dyDescent="0.25">
      <c r="A8" s="413" t="s">
        <v>7</v>
      </c>
      <c r="B8" s="214"/>
      <c r="C8" s="578">
        <v>8090</v>
      </c>
      <c r="D8" s="537">
        <v>70.8</v>
      </c>
      <c r="E8" s="578">
        <v>7351</v>
      </c>
      <c r="F8" s="537">
        <v>70.599999999999994</v>
      </c>
      <c r="G8" s="537">
        <v>10.053054006257645</v>
      </c>
      <c r="H8" s="304"/>
      <c r="I8" s="578">
        <v>16700</v>
      </c>
      <c r="J8" s="537">
        <v>71.2</v>
      </c>
      <c r="K8" s="578">
        <v>14215</v>
      </c>
      <c r="L8" s="537">
        <v>71.3</v>
      </c>
      <c r="M8" s="537">
        <v>17.481533591276822</v>
      </c>
      <c r="U8" s="374"/>
    </row>
    <row r="9" spans="1:21" ht="13" customHeight="1" x14ac:dyDescent="0.25">
      <c r="A9" s="414" t="s">
        <v>8</v>
      </c>
      <c r="B9" s="214"/>
      <c r="C9" s="579">
        <v>3341</v>
      </c>
      <c r="D9" s="538">
        <v>29.2</v>
      </c>
      <c r="E9" s="579">
        <v>3062</v>
      </c>
      <c r="F9" s="538">
        <v>29.4</v>
      </c>
      <c r="G9" s="538">
        <v>9.1116917047681323</v>
      </c>
      <c r="H9" s="304"/>
      <c r="I9" s="579">
        <v>6755</v>
      </c>
      <c r="J9" s="538">
        <v>28.8</v>
      </c>
      <c r="K9" s="579">
        <v>5709</v>
      </c>
      <c r="L9" s="538">
        <v>28.7</v>
      </c>
      <c r="M9" s="538">
        <v>18.321947801716586</v>
      </c>
      <c r="U9" s="374"/>
    </row>
    <row r="10" spans="1:21" ht="13" customHeight="1" x14ac:dyDescent="0.25">
      <c r="A10" s="21" t="s">
        <v>16</v>
      </c>
      <c r="B10" s="212"/>
      <c r="C10" s="572">
        <v>381</v>
      </c>
      <c r="D10" s="535">
        <v>3.3</v>
      </c>
      <c r="E10" s="572">
        <v>423</v>
      </c>
      <c r="F10" s="535">
        <v>4.0999999999999996</v>
      </c>
      <c r="G10" s="535">
        <v>-9.9290780141843999</v>
      </c>
      <c r="H10" s="547"/>
      <c r="I10" s="572">
        <v>834</v>
      </c>
      <c r="J10" s="535">
        <v>3.6</v>
      </c>
      <c r="K10" s="572">
        <v>761</v>
      </c>
      <c r="L10" s="535">
        <v>3.8</v>
      </c>
      <c r="M10" s="535">
        <v>9.5926412614980361</v>
      </c>
      <c r="U10" s="374"/>
    </row>
    <row r="11" spans="1:21" ht="13" customHeight="1" x14ac:dyDescent="0.25">
      <c r="A11" s="23" t="s">
        <v>17</v>
      </c>
      <c r="B11" s="212"/>
      <c r="C11" s="577">
        <v>2618</v>
      </c>
      <c r="D11" s="536">
        <v>22.9</v>
      </c>
      <c r="E11" s="577">
        <v>2321</v>
      </c>
      <c r="F11" s="536">
        <v>22.299999999999997</v>
      </c>
      <c r="G11" s="536">
        <v>12.796208530805696</v>
      </c>
      <c r="H11" s="304"/>
      <c r="I11" s="577">
        <v>5318</v>
      </c>
      <c r="J11" s="536">
        <v>22.599999999999998</v>
      </c>
      <c r="K11" s="577">
        <v>4366</v>
      </c>
      <c r="L11" s="536">
        <v>22</v>
      </c>
      <c r="M11" s="536">
        <v>21.804855703160797</v>
      </c>
      <c r="U11" s="374"/>
    </row>
    <row r="12" spans="1:21" ht="13" customHeight="1" x14ac:dyDescent="0.25">
      <c r="A12" s="413" t="s">
        <v>72</v>
      </c>
      <c r="B12" s="214"/>
      <c r="C12" s="578">
        <v>14</v>
      </c>
      <c r="D12" s="537">
        <v>0.1</v>
      </c>
      <c r="E12" s="578">
        <v>-9</v>
      </c>
      <c r="F12" s="537">
        <v>-0.1</v>
      </c>
      <c r="G12" s="537" t="s">
        <v>147</v>
      </c>
      <c r="H12" s="304"/>
      <c r="I12" s="578">
        <v>24</v>
      </c>
      <c r="J12" s="537">
        <v>0.1</v>
      </c>
      <c r="K12" s="578">
        <v>6</v>
      </c>
      <c r="L12" s="537">
        <v>0</v>
      </c>
      <c r="M12" s="537" t="s">
        <v>147</v>
      </c>
      <c r="U12" s="374"/>
    </row>
    <row r="13" spans="1:21" s="376" customFormat="1" ht="13" customHeight="1" x14ac:dyDescent="0.25">
      <c r="A13" s="48" t="s">
        <v>41</v>
      </c>
      <c r="B13" s="220"/>
      <c r="C13" s="580">
        <v>328</v>
      </c>
      <c r="D13" s="538">
        <v>2.9</v>
      </c>
      <c r="E13" s="580">
        <v>327</v>
      </c>
      <c r="F13" s="538">
        <v>3.1</v>
      </c>
      <c r="G13" s="539">
        <v>0.30581039755350758</v>
      </c>
      <c r="H13" s="227"/>
      <c r="I13" s="580">
        <v>579</v>
      </c>
      <c r="J13" s="538">
        <v>2.5</v>
      </c>
      <c r="K13" s="580">
        <v>576</v>
      </c>
      <c r="L13" s="538">
        <v>2.9</v>
      </c>
      <c r="M13" s="539">
        <v>0.52083333333332593</v>
      </c>
      <c r="U13" s="374"/>
    </row>
    <row r="14" spans="1:21" ht="13" customHeight="1" x14ac:dyDescent="0.25">
      <c r="A14" s="415" t="s">
        <v>14</v>
      </c>
      <c r="B14" s="124"/>
      <c r="C14" s="572">
        <v>151</v>
      </c>
      <c r="D14" s="535">
        <v>1.3</v>
      </c>
      <c r="E14" s="572">
        <v>148</v>
      </c>
      <c r="F14" s="535">
        <v>1.4</v>
      </c>
      <c r="G14" s="535">
        <v>2.0270270270270174</v>
      </c>
      <c r="H14" s="551"/>
      <c r="I14" s="572">
        <v>312</v>
      </c>
      <c r="J14" s="535">
        <v>1.3</v>
      </c>
      <c r="K14" s="572">
        <v>271</v>
      </c>
      <c r="L14" s="535">
        <v>1.4</v>
      </c>
      <c r="M14" s="535">
        <v>15.12915129151291</v>
      </c>
      <c r="U14" s="374"/>
    </row>
    <row r="15" spans="1:21" ht="13" customHeight="1" x14ac:dyDescent="0.25">
      <c r="A15" s="413" t="s">
        <v>61</v>
      </c>
      <c r="B15" s="214"/>
      <c r="C15" s="581">
        <v>82</v>
      </c>
      <c r="D15" s="540">
        <v>0.7000000000000004</v>
      </c>
      <c r="E15" s="581">
        <v>91</v>
      </c>
      <c r="F15" s="540">
        <v>0.90000000000000036</v>
      </c>
      <c r="G15" s="541">
        <v>-9.8901098901098887</v>
      </c>
      <c r="H15" s="304"/>
      <c r="I15" s="581">
        <v>167</v>
      </c>
      <c r="J15" s="540">
        <v>0.7</v>
      </c>
      <c r="K15" s="581">
        <v>141</v>
      </c>
      <c r="L15" s="540">
        <v>0.70000000000000018</v>
      </c>
      <c r="M15" s="541">
        <v>18.439716312056742</v>
      </c>
      <c r="U15" s="374"/>
    </row>
    <row r="16" spans="1:21" ht="13" customHeight="1" x14ac:dyDescent="0.25">
      <c r="A16" s="23" t="s">
        <v>73</v>
      </c>
      <c r="B16" s="214"/>
      <c r="C16" s="572">
        <v>561</v>
      </c>
      <c r="D16" s="535">
        <v>4.9000000000000004</v>
      </c>
      <c r="E16" s="572">
        <v>566</v>
      </c>
      <c r="F16" s="535">
        <v>5.4</v>
      </c>
      <c r="G16" s="535">
        <v>-0.88339222614840507</v>
      </c>
      <c r="H16" s="227"/>
      <c r="I16" s="572">
        <v>1058</v>
      </c>
      <c r="J16" s="535">
        <v>4.5</v>
      </c>
      <c r="K16" s="572">
        <v>988</v>
      </c>
      <c r="L16" s="535">
        <v>5</v>
      </c>
      <c r="M16" s="535">
        <v>7.0850202429149745</v>
      </c>
      <c r="P16" s="374"/>
      <c r="Q16" s="374"/>
      <c r="U16" s="374"/>
    </row>
    <row r="17" spans="1:17" s="377" customFormat="1" ht="13" customHeight="1" thickBot="1" x14ac:dyDescent="0.3">
      <c r="A17" s="410" t="s">
        <v>15</v>
      </c>
      <c r="B17" s="299"/>
      <c r="C17" s="582">
        <v>176</v>
      </c>
      <c r="D17" s="542">
        <v>0</v>
      </c>
      <c r="E17" s="582">
        <v>227</v>
      </c>
      <c r="F17" s="543">
        <v>0</v>
      </c>
      <c r="G17" s="544">
        <v>-22.466960352422905</v>
      </c>
      <c r="H17" s="304"/>
      <c r="I17" s="582">
        <v>372</v>
      </c>
      <c r="J17" s="542">
        <v>0</v>
      </c>
      <c r="K17" s="582">
        <v>383</v>
      </c>
      <c r="L17" s="543">
        <v>0</v>
      </c>
      <c r="M17" s="544">
        <v>-2.8720626631853818</v>
      </c>
      <c r="P17" s="378"/>
      <c r="Q17" s="379"/>
    </row>
    <row r="18" spans="1:17" ht="11.15" customHeight="1" x14ac:dyDescent="0.25">
      <c r="A18" s="416"/>
      <c r="B18" s="189"/>
      <c r="C18" s="390"/>
      <c r="D18" s="391"/>
      <c r="E18" s="390"/>
      <c r="F18" s="392"/>
      <c r="G18" s="290"/>
      <c r="H18" s="548"/>
      <c r="I18" s="38"/>
      <c r="J18" s="38"/>
      <c r="K18" s="387"/>
    </row>
    <row r="19" spans="1:17" ht="15" customHeight="1" x14ac:dyDescent="0.25">
      <c r="A19" s="296" t="s">
        <v>138</v>
      </c>
      <c r="B19" s="209"/>
      <c r="C19" s="528"/>
      <c r="D19" s="528"/>
      <c r="E19" s="528"/>
      <c r="F19" s="292"/>
      <c r="G19" s="292"/>
      <c r="H19" s="549"/>
      <c r="I19" s="399"/>
      <c r="J19" s="393"/>
      <c r="K19" s="292"/>
      <c r="L19" s="292"/>
      <c r="M19" s="292"/>
    </row>
    <row r="20" spans="1:17" ht="13" customHeight="1" x14ac:dyDescent="0.25">
      <c r="A20" s="431" t="s">
        <v>51</v>
      </c>
      <c r="B20" s="303"/>
      <c r="C20" s="633"/>
      <c r="D20" s="634"/>
      <c r="E20" s="633"/>
      <c r="F20" s="635"/>
      <c r="G20" s="636"/>
      <c r="H20" s="637"/>
      <c r="I20" s="638">
        <v>2154</v>
      </c>
      <c r="J20" s="639"/>
      <c r="K20" s="638">
        <v>2034</v>
      </c>
      <c r="L20" s="640"/>
      <c r="M20" s="641">
        <v>5.8997050147492569</v>
      </c>
    </row>
    <row r="21" spans="1:17" ht="13" customHeight="1" x14ac:dyDescent="0.25">
      <c r="A21" s="417" t="s">
        <v>127</v>
      </c>
      <c r="B21" s="306"/>
      <c r="C21" s="642"/>
      <c r="D21" s="643"/>
      <c r="E21" s="642"/>
      <c r="F21" s="643"/>
      <c r="G21" s="644"/>
      <c r="H21" s="645"/>
      <c r="I21" s="642"/>
      <c r="J21" s="643"/>
      <c r="K21" s="642">
        <v>1132</v>
      </c>
      <c r="L21" s="643"/>
      <c r="M21" s="646">
        <f>+((I21/K21)-1)*100</f>
        <v>-100</v>
      </c>
    </row>
    <row r="22" spans="1:17" ht="13" customHeight="1" x14ac:dyDescent="0.25">
      <c r="A22" s="526" t="s">
        <v>81</v>
      </c>
      <c r="B22" s="306"/>
      <c r="C22" s="638">
        <v>18</v>
      </c>
      <c r="D22" s="647"/>
      <c r="E22" s="638">
        <v>99</v>
      </c>
      <c r="F22" s="647"/>
      <c r="G22" s="535">
        <v>-81.818181818181813</v>
      </c>
      <c r="H22" s="645"/>
      <c r="I22" s="648"/>
      <c r="J22" s="643"/>
      <c r="K22" s="648"/>
      <c r="L22" s="643"/>
      <c r="M22" s="646"/>
    </row>
    <row r="23" spans="1:17" ht="13" customHeight="1" x14ac:dyDescent="0.25">
      <c r="A23" s="527" t="s">
        <v>79</v>
      </c>
      <c r="B23" s="306"/>
      <c r="C23" s="649">
        <v>34</v>
      </c>
      <c r="D23" s="643"/>
      <c r="E23" s="649">
        <v>134</v>
      </c>
      <c r="F23" s="643"/>
      <c r="G23" s="650">
        <v>-74.626865671641781</v>
      </c>
      <c r="H23" s="645"/>
      <c r="I23" s="648"/>
      <c r="J23" s="643"/>
      <c r="K23" s="648"/>
      <c r="L23" s="643"/>
      <c r="M23" s="646"/>
      <c r="N23" s="376"/>
    </row>
    <row r="24" spans="1:17" ht="13" customHeight="1" x14ac:dyDescent="0.25">
      <c r="A24" s="526" t="s">
        <v>80</v>
      </c>
      <c r="B24" s="306"/>
      <c r="C24" s="638">
        <v>120</v>
      </c>
      <c r="D24" s="647"/>
      <c r="E24" s="638">
        <v>1396</v>
      </c>
      <c r="F24" s="647"/>
      <c r="G24" s="535">
        <v>-91.404011461318049</v>
      </c>
      <c r="H24" s="645"/>
      <c r="I24" s="651"/>
      <c r="J24" s="652"/>
      <c r="K24" s="651"/>
      <c r="L24" s="652"/>
      <c r="M24" s="637"/>
      <c r="N24" s="376"/>
    </row>
    <row r="25" spans="1:17" ht="13" customHeight="1" x14ac:dyDescent="0.25">
      <c r="A25" s="417"/>
      <c r="B25" s="304"/>
      <c r="C25" s="653"/>
      <c r="D25" s="654"/>
      <c r="E25" s="653"/>
      <c r="F25" s="654"/>
      <c r="G25" s="650"/>
      <c r="H25" s="650"/>
      <c r="I25" s="651"/>
      <c r="J25" s="654"/>
      <c r="K25" s="651"/>
      <c r="L25" s="654"/>
      <c r="M25" s="650"/>
      <c r="N25" s="376"/>
    </row>
    <row r="26" spans="1:17" ht="13" customHeight="1" x14ac:dyDescent="0.25">
      <c r="A26" s="409" t="s">
        <v>107</v>
      </c>
      <c r="B26" s="304"/>
      <c r="C26" s="635"/>
      <c r="D26" s="655"/>
      <c r="E26" s="635"/>
      <c r="F26" s="655"/>
      <c r="G26" s="645"/>
      <c r="H26" s="645"/>
      <c r="I26" s="645"/>
      <c r="J26" s="655"/>
      <c r="K26" s="645"/>
      <c r="L26" s="655"/>
      <c r="M26" s="645"/>
      <c r="N26" s="376"/>
    </row>
    <row r="27" spans="1:17" ht="13" customHeight="1" thickBot="1" x14ac:dyDescent="0.3">
      <c r="A27" s="418" t="s">
        <v>52</v>
      </c>
      <c r="B27" s="304"/>
      <c r="C27" s="656">
        <v>1533.5172419450523</v>
      </c>
      <c r="D27" s="657"/>
      <c r="E27" s="656">
        <v>1442.0272971695206</v>
      </c>
      <c r="F27" s="657"/>
      <c r="G27" s="658">
        <v>6.3445362619079848</v>
      </c>
      <c r="H27" s="645"/>
      <c r="I27" s="656">
        <v>1586.8635179982391</v>
      </c>
      <c r="J27" s="657"/>
      <c r="K27" s="656">
        <v>1401.4822554217137</v>
      </c>
      <c r="L27" s="657"/>
      <c r="M27" s="658">
        <v>13.227514073714985</v>
      </c>
      <c r="N27" s="376"/>
    </row>
    <row r="28" spans="1:17" ht="11.15" customHeight="1" x14ac:dyDescent="0.25">
      <c r="H28" s="550"/>
      <c r="N28" s="376"/>
    </row>
    <row r="29" spans="1:17" ht="11.15" customHeight="1" x14ac:dyDescent="0.25">
      <c r="D29" s="397"/>
      <c r="H29" s="550"/>
      <c r="N29" s="376"/>
    </row>
    <row r="30" spans="1:17" ht="11.15" customHeight="1" x14ac:dyDescent="0.25">
      <c r="A30" s="679" t="s">
        <v>122</v>
      </c>
      <c r="B30" s="679"/>
      <c r="C30" s="679"/>
      <c r="D30" s="679"/>
      <c r="E30" s="679"/>
      <c r="F30" s="679"/>
      <c r="G30" s="679"/>
      <c r="H30" s="372"/>
      <c r="I30" s="401"/>
      <c r="J30" s="402"/>
      <c r="K30" s="403"/>
      <c r="L30" s="403"/>
      <c r="M30" s="403"/>
      <c r="N30" s="381"/>
    </row>
    <row r="31" spans="1:17" ht="11.15" customHeight="1" x14ac:dyDescent="0.25">
      <c r="A31" s="680" t="s">
        <v>123</v>
      </c>
      <c r="B31" s="680"/>
      <c r="C31" s="680"/>
      <c r="D31" s="680"/>
      <c r="E31" s="680"/>
      <c r="F31" s="680"/>
      <c r="G31" s="680"/>
      <c r="H31" s="381"/>
      <c r="I31" s="404"/>
      <c r="J31" s="404"/>
      <c r="K31" s="404"/>
      <c r="L31" s="404"/>
      <c r="M31" s="404"/>
      <c r="N31" s="381"/>
    </row>
    <row r="32" spans="1:17" ht="18" customHeight="1" x14ac:dyDescent="0.25">
      <c r="A32" s="680"/>
      <c r="B32" s="680"/>
      <c r="C32" s="680"/>
      <c r="D32" s="680"/>
      <c r="E32" s="680"/>
      <c r="F32" s="680"/>
      <c r="G32" s="680"/>
      <c r="H32" s="372"/>
      <c r="I32" s="403"/>
      <c r="J32" s="403"/>
      <c r="K32" s="403"/>
      <c r="L32" s="403"/>
      <c r="M32" s="403"/>
      <c r="N32" s="372"/>
    </row>
    <row r="33" spans="1:14" ht="11.15" customHeight="1" x14ac:dyDescent="0.25">
      <c r="A33" s="126"/>
      <c r="B33" s="126"/>
      <c r="C33" s="244"/>
      <c r="D33" s="244"/>
      <c r="E33" s="244"/>
      <c r="F33" s="244"/>
      <c r="G33" s="244"/>
      <c r="H33" s="372"/>
      <c r="I33" s="403"/>
      <c r="J33" s="403"/>
      <c r="K33" s="403"/>
      <c r="L33" s="403"/>
      <c r="M33" s="403"/>
      <c r="N33" s="372"/>
    </row>
    <row r="34" spans="1:14" x14ac:dyDescent="0.25">
      <c r="A34" s="126"/>
      <c r="H34" s="126"/>
      <c r="I34" s="244"/>
      <c r="J34" s="244"/>
      <c r="K34" s="244"/>
      <c r="L34" s="244"/>
      <c r="M34" s="244"/>
    </row>
    <row r="35" spans="1:14" x14ac:dyDescent="0.25">
      <c r="A35" s="126"/>
    </row>
    <row r="36" spans="1:14" x14ac:dyDescent="0.25">
      <c r="A36" s="126"/>
    </row>
    <row r="37" spans="1:14" x14ac:dyDescent="0.25">
      <c r="A37" s="126"/>
    </row>
    <row r="38" spans="1:14" x14ac:dyDescent="0.25">
      <c r="A38" s="126"/>
    </row>
    <row r="39" spans="1:14" x14ac:dyDescent="0.25">
      <c r="A39" s="126"/>
    </row>
    <row r="40" spans="1:14" x14ac:dyDescent="0.25">
      <c r="A40" s="126"/>
    </row>
  </sheetData>
  <mergeCells count="8">
    <mergeCell ref="A30:G30"/>
    <mergeCell ref="A31:G31"/>
    <mergeCell ref="A32:G32"/>
    <mergeCell ref="A1:M1"/>
    <mergeCell ref="A2:M2"/>
    <mergeCell ref="A3:M3"/>
    <mergeCell ref="I5:M5"/>
    <mergeCell ref="C5:G5"/>
  </mergeCells>
  <printOptions horizontalCentered="1"/>
  <pageMargins left="0.43307086614173229" right="0.31496062992125984" top="0.78740157480314965" bottom="0.23622047244094491" header="0" footer="0"/>
  <pageSetup scale="44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27649" r:id="rId4">
          <objectPr defaultSize="0" autoPict="0" r:id="rId5">
            <anchor moveWithCells="1" sizeWithCells="1">
              <from>
                <xdr:col>4</xdr:col>
                <xdr:colOff>0</xdr:colOff>
                <xdr:row>29</xdr:row>
                <xdr:rowOff>0</xdr:rowOff>
              </from>
              <to>
                <xdr:col>4</xdr:col>
                <xdr:colOff>0</xdr:colOff>
                <xdr:row>29</xdr:row>
                <xdr:rowOff>50800</xdr:rowOff>
              </to>
            </anchor>
          </objectPr>
        </oleObject>
      </mc:Choice>
      <mc:Fallback>
        <oleObject progId="Word.Picture.8" shapeId="27649" r:id="rId4"/>
      </mc:Fallback>
    </mc:AlternateContent>
    <mc:AlternateContent xmlns:mc="http://schemas.openxmlformats.org/markup-compatibility/2006">
      <mc:Choice Requires="x14">
        <oleObject progId="Word.Picture.8" shapeId="27650" r:id="rId6">
          <objectPr defaultSize="0" autoPict="0" r:id="rId5">
            <anchor moveWithCells="1" sizeWithCells="1">
              <from>
                <xdr:col>4</xdr:col>
                <xdr:colOff>0</xdr:colOff>
                <xdr:row>29</xdr:row>
                <xdr:rowOff>0</xdr:rowOff>
              </from>
              <to>
                <xdr:col>4</xdr:col>
                <xdr:colOff>0</xdr:colOff>
                <xdr:row>29</xdr:row>
                <xdr:rowOff>50800</xdr:rowOff>
              </to>
            </anchor>
          </objectPr>
        </oleObject>
      </mc:Choice>
      <mc:Fallback>
        <oleObject progId="Word.Picture.8" shapeId="27650" r:id="rId6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showGridLines="0" zoomScaleNormal="100" zoomScaleSheetLayoutView="120" workbookViewId="0">
      <selection sqref="A1:M1"/>
    </sheetView>
  </sheetViews>
  <sheetFormatPr defaultColWidth="9.81640625" defaultRowHeight="10.5" x14ac:dyDescent="0.25"/>
  <cols>
    <col min="1" max="1" width="42.7265625" style="72" customWidth="1"/>
    <col min="2" max="2" width="1.7265625" style="124" customWidth="1"/>
    <col min="3" max="5" width="7.7265625" style="244" customWidth="1"/>
    <col min="6" max="6" width="7.7265625" style="254" customWidth="1"/>
    <col min="7" max="7" width="7.7265625" style="244" customWidth="1"/>
    <col min="8" max="8" width="4.81640625" style="126" customWidth="1"/>
    <col min="9" max="13" width="7.7265625" style="244" customWidth="1"/>
    <col min="14" max="14" width="11.7265625" style="126" customWidth="1"/>
    <col min="15" max="16384" width="9.81640625" style="126"/>
  </cols>
  <sheetData>
    <row r="1" spans="1:17" ht="11.15" customHeight="1" x14ac:dyDescent="0.25">
      <c r="A1" s="673" t="s">
        <v>133</v>
      </c>
      <c r="B1" s="673"/>
      <c r="C1" s="673"/>
      <c r="D1" s="673"/>
      <c r="E1" s="673"/>
      <c r="F1" s="673"/>
      <c r="G1" s="673"/>
      <c r="H1" s="673"/>
      <c r="I1" s="673"/>
      <c r="J1" s="673"/>
      <c r="K1" s="673"/>
      <c r="L1" s="673"/>
      <c r="M1" s="673"/>
      <c r="N1" s="214"/>
      <c r="O1" s="209"/>
    </row>
    <row r="2" spans="1:17" ht="11.15" customHeight="1" x14ac:dyDescent="0.25">
      <c r="A2" s="674" t="s">
        <v>18</v>
      </c>
      <c r="B2" s="674"/>
      <c r="C2" s="674"/>
      <c r="D2" s="674"/>
      <c r="E2" s="674"/>
      <c r="F2" s="674"/>
      <c r="G2" s="674"/>
      <c r="H2" s="674"/>
      <c r="I2" s="674"/>
      <c r="J2" s="674"/>
      <c r="K2" s="674"/>
      <c r="L2" s="674"/>
      <c r="M2" s="674"/>
      <c r="N2" s="443"/>
      <c r="O2" s="144"/>
    </row>
    <row r="3" spans="1:17" ht="11.15" customHeight="1" x14ac:dyDescent="0.25">
      <c r="A3" s="675" t="s">
        <v>19</v>
      </c>
      <c r="B3" s="675"/>
      <c r="C3" s="675"/>
      <c r="D3" s="675"/>
      <c r="E3" s="675"/>
      <c r="F3" s="675"/>
      <c r="G3" s="675"/>
      <c r="H3" s="675"/>
      <c r="I3" s="675"/>
      <c r="J3" s="675"/>
      <c r="K3" s="675"/>
      <c r="L3" s="675"/>
      <c r="M3" s="675"/>
      <c r="N3" s="444"/>
      <c r="O3" s="145"/>
    </row>
    <row r="4" spans="1:17" ht="11.15" customHeight="1" x14ac:dyDescent="0.25">
      <c r="A4" s="11"/>
      <c r="B4" s="201"/>
      <c r="H4" s="463"/>
      <c r="I4" s="254"/>
      <c r="J4" s="445"/>
      <c r="K4" s="445"/>
      <c r="L4" s="38"/>
    </row>
    <row r="5" spans="1:17" s="455" customFormat="1" ht="15" customHeight="1" x14ac:dyDescent="0.25">
      <c r="A5" s="407"/>
      <c r="B5" s="405"/>
      <c r="C5" s="681" t="str">
        <f>+'FEMSA Comercio-Retail Division'!C5:G5</f>
        <v>For the second quarter of:</v>
      </c>
      <c r="D5" s="681"/>
      <c r="E5" s="681"/>
      <c r="F5" s="681"/>
      <c r="G5" s="681"/>
      <c r="H5" s="464"/>
      <c r="I5" s="676" t="s">
        <v>143</v>
      </c>
      <c r="J5" s="676"/>
      <c r="K5" s="676"/>
      <c r="L5" s="676"/>
      <c r="M5" s="676"/>
      <c r="N5" s="311"/>
      <c r="O5" s="311"/>
    </row>
    <row r="6" spans="1:17" s="454" customFormat="1" ht="15" customHeight="1" x14ac:dyDescent="0.25">
      <c r="A6" s="412"/>
      <c r="B6" s="312"/>
      <c r="C6" s="40">
        <f>+'Consolidated Results'!C6</f>
        <v>2017</v>
      </c>
      <c r="D6" s="40" t="str">
        <f>+'FEMSA Comercio-Retail Division'!D6</f>
        <v>% of rev.</v>
      </c>
      <c r="E6" s="40">
        <f>+'Consolidated Results'!E6</f>
        <v>2016</v>
      </c>
      <c r="F6" s="40" t="str">
        <f>+'FEMSA Comercio-Retail Division'!F6</f>
        <v>% of rev.</v>
      </c>
      <c r="G6" s="386" t="str">
        <f>+'FEMSA Comercio-Retail Division'!G6</f>
        <v>% Var.</v>
      </c>
      <c r="H6" s="206"/>
      <c r="I6" s="40">
        <v>2017</v>
      </c>
      <c r="J6" s="40" t="str">
        <f>+'FEMSA Comercio-Retail Division'!D6</f>
        <v>% of rev.</v>
      </c>
      <c r="K6" s="40">
        <v>2016</v>
      </c>
      <c r="L6" s="40" t="str">
        <f>+'FEMSA Comercio-Retail Division'!F6</f>
        <v>% of rev.</v>
      </c>
      <c r="M6" s="386" t="str">
        <f>+'FEMSA Comercio-Retail Division'!G6</f>
        <v>% Var.</v>
      </c>
      <c r="N6" s="324"/>
      <c r="O6" s="123"/>
      <c r="P6" s="456"/>
      <c r="Q6" s="456"/>
    </row>
    <row r="7" spans="1:17" ht="13" customHeight="1" x14ac:dyDescent="0.25">
      <c r="A7" s="15" t="s">
        <v>6</v>
      </c>
      <c r="B7" s="214"/>
      <c r="C7" s="557">
        <v>9473.2659999999996</v>
      </c>
      <c r="D7" s="17">
        <v>100</v>
      </c>
      <c r="E7" s="557">
        <v>6936.7479999999996</v>
      </c>
      <c r="F7" s="17">
        <v>100</v>
      </c>
      <c r="G7" s="17">
        <v>36.56638528601588</v>
      </c>
      <c r="H7" s="229"/>
      <c r="I7" s="557">
        <v>18587.012999999999</v>
      </c>
      <c r="J7" s="17">
        <v>100</v>
      </c>
      <c r="K7" s="557">
        <v>13014.782999999999</v>
      </c>
      <c r="L7" s="17">
        <v>100</v>
      </c>
      <c r="M7" s="17">
        <v>42.814620881500673</v>
      </c>
      <c r="N7" s="338"/>
      <c r="O7" s="124"/>
    </row>
    <row r="8" spans="1:17" ht="13" customHeight="1" x14ac:dyDescent="0.25">
      <c r="A8" s="42" t="s">
        <v>7</v>
      </c>
      <c r="B8" s="214"/>
      <c r="C8" s="560">
        <v>8866.2659999999996</v>
      </c>
      <c r="D8" s="47">
        <v>93.6</v>
      </c>
      <c r="E8" s="560">
        <v>6389.7479999999996</v>
      </c>
      <c r="F8" s="47">
        <v>92.1</v>
      </c>
      <c r="G8" s="47">
        <v>38.757678706578112</v>
      </c>
      <c r="H8" s="124"/>
      <c r="I8" s="560">
        <v>17358.012999999999</v>
      </c>
      <c r="J8" s="47">
        <v>93.4</v>
      </c>
      <c r="K8" s="560">
        <v>12003.782999999999</v>
      </c>
      <c r="L8" s="47">
        <v>92.2</v>
      </c>
      <c r="M8" s="47">
        <v>44.60452175784917</v>
      </c>
      <c r="N8" s="124"/>
      <c r="O8" s="124"/>
    </row>
    <row r="9" spans="1:17" ht="13" customHeight="1" x14ac:dyDescent="0.25">
      <c r="A9" s="295" t="s">
        <v>8</v>
      </c>
      <c r="B9" s="214"/>
      <c r="C9" s="561">
        <v>607</v>
      </c>
      <c r="D9" s="49">
        <v>6.4</v>
      </c>
      <c r="E9" s="561">
        <v>547</v>
      </c>
      <c r="F9" s="49">
        <v>7.9</v>
      </c>
      <c r="G9" s="49">
        <v>10.968921389396712</v>
      </c>
      <c r="H9" s="124"/>
      <c r="I9" s="561">
        <v>1229</v>
      </c>
      <c r="J9" s="49">
        <v>6.6</v>
      </c>
      <c r="K9" s="561">
        <v>1011</v>
      </c>
      <c r="L9" s="49">
        <v>7.8</v>
      </c>
      <c r="M9" s="49">
        <v>21.562809099901092</v>
      </c>
      <c r="N9" s="124"/>
      <c r="O9" s="124"/>
    </row>
    <row r="10" spans="1:17" ht="13" customHeight="1" x14ac:dyDescent="0.25">
      <c r="A10" s="21" t="s">
        <v>16</v>
      </c>
      <c r="B10" s="212"/>
      <c r="C10" s="558">
        <v>38</v>
      </c>
      <c r="D10" s="20">
        <v>0.4</v>
      </c>
      <c r="E10" s="558">
        <v>31</v>
      </c>
      <c r="F10" s="20">
        <v>0.4</v>
      </c>
      <c r="G10" s="20">
        <v>22.580645161290324</v>
      </c>
      <c r="H10" s="375"/>
      <c r="I10" s="558">
        <v>74</v>
      </c>
      <c r="J10" s="20">
        <v>0.4</v>
      </c>
      <c r="K10" s="558">
        <v>62</v>
      </c>
      <c r="L10" s="20">
        <v>0.5</v>
      </c>
      <c r="M10" s="20">
        <v>19.354838709677423</v>
      </c>
      <c r="N10" s="124"/>
      <c r="O10" s="124"/>
    </row>
    <row r="11" spans="1:17" ht="13" customHeight="1" x14ac:dyDescent="0.25">
      <c r="A11" s="23" t="s">
        <v>17</v>
      </c>
      <c r="B11" s="212"/>
      <c r="C11" s="557">
        <v>563</v>
      </c>
      <c r="D11" s="17">
        <v>6</v>
      </c>
      <c r="E11" s="557">
        <v>456</v>
      </c>
      <c r="F11" s="17">
        <v>6.6</v>
      </c>
      <c r="G11" s="17">
        <v>23.464912280701753</v>
      </c>
      <c r="H11" s="124"/>
      <c r="I11" s="557">
        <v>1084</v>
      </c>
      <c r="J11" s="17">
        <v>5.8999999999999995</v>
      </c>
      <c r="K11" s="557">
        <v>860</v>
      </c>
      <c r="L11" s="17">
        <v>6.6</v>
      </c>
      <c r="M11" s="17">
        <v>26.046511627906987</v>
      </c>
      <c r="N11" s="124"/>
      <c r="O11" s="124"/>
    </row>
    <row r="12" spans="1:17" ht="13" customHeight="1" x14ac:dyDescent="0.25">
      <c r="A12" s="42" t="s">
        <v>72</v>
      </c>
      <c r="B12" s="214"/>
      <c r="C12" s="560">
        <v>4</v>
      </c>
      <c r="D12" s="47">
        <v>0</v>
      </c>
      <c r="E12" s="560">
        <v>1</v>
      </c>
      <c r="F12" s="47">
        <v>0</v>
      </c>
      <c r="G12" s="47" t="s">
        <v>147</v>
      </c>
      <c r="H12" s="124"/>
      <c r="I12" s="560">
        <v>6</v>
      </c>
      <c r="J12" s="47">
        <v>0</v>
      </c>
      <c r="K12" s="560">
        <v>1</v>
      </c>
      <c r="L12" s="47">
        <v>0</v>
      </c>
      <c r="M12" s="47" t="s">
        <v>147</v>
      </c>
      <c r="N12" s="124"/>
      <c r="O12" s="124"/>
    </row>
    <row r="13" spans="1:17" s="219" customFormat="1" ht="13" customHeight="1" x14ac:dyDescent="0.25">
      <c r="A13" s="48" t="s">
        <v>41</v>
      </c>
      <c r="B13" s="220"/>
      <c r="C13" s="570">
        <v>2</v>
      </c>
      <c r="D13" s="49">
        <v>0</v>
      </c>
      <c r="E13" s="570">
        <v>59</v>
      </c>
      <c r="F13" s="49">
        <v>0.9</v>
      </c>
      <c r="G13" s="49">
        <v>-96.610169491525426</v>
      </c>
      <c r="H13" s="229"/>
      <c r="I13" s="570">
        <v>65</v>
      </c>
      <c r="J13" s="49">
        <v>0.3</v>
      </c>
      <c r="K13" s="570">
        <v>88</v>
      </c>
      <c r="L13" s="49">
        <v>0.7</v>
      </c>
      <c r="M13" s="49">
        <v>-26.136363636363637</v>
      </c>
      <c r="N13" s="339"/>
      <c r="O13" s="304"/>
    </row>
    <row r="14" spans="1:17" ht="13" customHeight="1" x14ac:dyDescent="0.25">
      <c r="A14" s="178" t="s">
        <v>14</v>
      </c>
      <c r="C14" s="558">
        <v>26</v>
      </c>
      <c r="D14" s="20">
        <v>0.3</v>
      </c>
      <c r="E14" s="558">
        <v>20</v>
      </c>
      <c r="F14" s="20">
        <v>0.3</v>
      </c>
      <c r="G14" s="20">
        <v>30.000000000000004</v>
      </c>
      <c r="H14" s="433"/>
      <c r="I14" s="558">
        <v>50</v>
      </c>
      <c r="J14" s="20">
        <v>0.3</v>
      </c>
      <c r="K14" s="558">
        <v>39</v>
      </c>
      <c r="L14" s="20">
        <v>0.3</v>
      </c>
      <c r="M14" s="20">
        <v>28.205128205128215</v>
      </c>
      <c r="N14" s="124"/>
      <c r="O14" s="124"/>
    </row>
    <row r="15" spans="1:17" ht="13" customHeight="1" x14ac:dyDescent="0.25">
      <c r="A15" s="43" t="s">
        <v>61</v>
      </c>
      <c r="B15" s="214"/>
      <c r="C15" s="575">
        <v>9</v>
      </c>
      <c r="D15" s="44">
        <v>0.10000000000000003</v>
      </c>
      <c r="E15" s="575">
        <v>4</v>
      </c>
      <c r="F15" s="44">
        <v>0</v>
      </c>
      <c r="G15" s="44">
        <v>125</v>
      </c>
      <c r="H15" s="124"/>
      <c r="I15" s="575">
        <v>14</v>
      </c>
      <c r="J15" s="44">
        <v>9.9999999999999978E-2</v>
      </c>
      <c r="K15" s="575">
        <v>8</v>
      </c>
      <c r="L15" s="44">
        <v>0</v>
      </c>
      <c r="M15" s="44">
        <v>75</v>
      </c>
      <c r="N15" s="124"/>
      <c r="O15" s="124"/>
    </row>
    <row r="16" spans="1:17" ht="13" customHeight="1" x14ac:dyDescent="0.25">
      <c r="A16" s="24" t="s">
        <v>73</v>
      </c>
      <c r="B16" s="214"/>
      <c r="C16" s="558">
        <v>37</v>
      </c>
      <c r="D16" s="20">
        <v>0.4</v>
      </c>
      <c r="E16" s="558">
        <v>83</v>
      </c>
      <c r="F16" s="20">
        <v>1.2</v>
      </c>
      <c r="G16" s="20">
        <v>-55.421686746987952</v>
      </c>
      <c r="H16" s="229"/>
      <c r="I16" s="558">
        <v>129</v>
      </c>
      <c r="J16" s="20">
        <v>0.7</v>
      </c>
      <c r="K16" s="558">
        <v>135</v>
      </c>
      <c r="L16" s="20">
        <v>1</v>
      </c>
      <c r="M16" s="20">
        <v>-4.4444444444444393</v>
      </c>
      <c r="N16" s="384"/>
      <c r="O16" s="124"/>
    </row>
    <row r="17" spans="1:15" ht="13" customHeight="1" thickBot="1" x14ac:dyDescent="0.3">
      <c r="A17" s="298" t="s">
        <v>15</v>
      </c>
      <c r="B17" s="299"/>
      <c r="C17" s="565">
        <v>41</v>
      </c>
      <c r="D17" s="340">
        <v>0</v>
      </c>
      <c r="E17" s="565">
        <v>60</v>
      </c>
      <c r="F17" s="446">
        <v>0</v>
      </c>
      <c r="G17" s="341">
        <v>-31.666666666666664</v>
      </c>
      <c r="H17" s="304"/>
      <c r="I17" s="565">
        <v>79</v>
      </c>
      <c r="J17" s="340">
        <v>0</v>
      </c>
      <c r="K17" s="565">
        <v>95</v>
      </c>
      <c r="L17" s="446">
        <v>0</v>
      </c>
      <c r="M17" s="341">
        <v>-16.84210526315789</v>
      </c>
      <c r="N17" s="124"/>
      <c r="O17" s="124"/>
    </row>
    <row r="18" spans="1:15" ht="11.15" customHeight="1" x14ac:dyDescent="0.25">
      <c r="A18" s="408"/>
      <c r="B18" s="214"/>
      <c r="C18" s="391">
        <f>+C10+C11+C12</f>
        <v>605</v>
      </c>
      <c r="D18" s="391"/>
      <c r="E18" s="391">
        <f>+E10+E11+E12</f>
        <v>488</v>
      </c>
      <c r="F18" s="447"/>
      <c r="G18" s="448">
        <f t="shared" ref="G18" si="0">IF((((C18/E18)-1)*100)&gt;=200,"N.S.",(IF((((C18/E18)-1)*100)&lt;=-200,"N.S.",(((C18/E18)-1)*100))))</f>
        <v>23.975409836065566</v>
      </c>
      <c r="H18" s="434"/>
      <c r="I18" s="440"/>
      <c r="J18" s="400"/>
      <c r="K18" s="241"/>
      <c r="N18" s="124"/>
      <c r="O18" s="124"/>
    </row>
    <row r="19" spans="1:15" ht="15" customHeight="1" x14ac:dyDescent="0.25">
      <c r="A19" s="296" t="s">
        <v>139</v>
      </c>
      <c r="B19" s="214"/>
      <c r="C19" s="442"/>
      <c r="D19" s="442"/>
      <c r="E19" s="292"/>
      <c r="F19" s="292"/>
      <c r="G19" s="292"/>
      <c r="H19" s="226"/>
      <c r="I19" s="445"/>
      <c r="J19" s="442"/>
      <c r="K19" s="292"/>
      <c r="L19" s="292"/>
      <c r="M19" s="292"/>
      <c r="N19" s="224"/>
      <c r="O19" s="124"/>
    </row>
    <row r="20" spans="1:15" s="454" customFormat="1" ht="13" customHeight="1" x14ac:dyDescent="0.25">
      <c r="A20" s="249" t="s">
        <v>76</v>
      </c>
      <c r="B20" s="453"/>
      <c r="C20" s="629"/>
      <c r="D20" s="629"/>
      <c r="E20" s="629"/>
      <c r="F20" s="576"/>
      <c r="G20" s="573"/>
      <c r="H20" s="351"/>
      <c r="I20" s="394">
        <v>390</v>
      </c>
      <c r="J20" s="394"/>
      <c r="K20" s="394">
        <v>335</v>
      </c>
      <c r="L20" s="395"/>
      <c r="M20" s="20">
        <v>16.417910447761198</v>
      </c>
      <c r="N20" s="211"/>
      <c r="O20" s="123"/>
    </row>
    <row r="21" spans="1:15" ht="13" customHeight="1" x14ac:dyDescent="0.25">
      <c r="A21" s="318" t="s">
        <v>77</v>
      </c>
      <c r="B21" s="306"/>
      <c r="C21" s="571"/>
      <c r="D21" s="350"/>
      <c r="E21" s="571"/>
      <c r="F21" s="350"/>
      <c r="G21" s="438"/>
      <c r="H21" s="350"/>
      <c r="I21" s="571"/>
      <c r="J21" s="350"/>
      <c r="K21" s="571"/>
      <c r="L21" s="350"/>
      <c r="M21" s="241"/>
      <c r="N21" s="224"/>
      <c r="O21" s="124"/>
    </row>
    <row r="22" spans="1:15" ht="13" customHeight="1" x14ac:dyDescent="0.25">
      <c r="A22" s="526" t="s">
        <v>81</v>
      </c>
      <c r="B22" s="465"/>
      <c r="C22" s="347">
        <v>2</v>
      </c>
      <c r="D22" s="262"/>
      <c r="E22" s="347">
        <v>16</v>
      </c>
      <c r="F22" s="344"/>
      <c r="G22" s="20">
        <v>-87.5</v>
      </c>
      <c r="H22" s="350"/>
      <c r="I22" s="400"/>
      <c r="J22" s="350"/>
      <c r="K22" s="400"/>
      <c r="L22" s="350"/>
      <c r="M22" s="241"/>
      <c r="N22" s="224"/>
      <c r="O22" s="124"/>
    </row>
    <row r="23" spans="1:15" ht="13" customHeight="1" x14ac:dyDescent="0.25">
      <c r="A23" s="527" t="s">
        <v>79</v>
      </c>
      <c r="B23" s="306"/>
      <c r="C23" s="583">
        <v>8</v>
      </c>
      <c r="D23" s="350"/>
      <c r="E23" s="629">
        <v>28</v>
      </c>
      <c r="F23" s="345"/>
      <c r="G23" s="241">
        <v>-71.428571428571431</v>
      </c>
      <c r="H23" s="350"/>
      <c r="I23" s="350"/>
      <c r="J23" s="350"/>
      <c r="K23" s="350"/>
      <c r="L23" s="350"/>
      <c r="M23" s="350"/>
      <c r="N23" s="224"/>
      <c r="O23" s="124"/>
    </row>
    <row r="24" spans="1:15" ht="13" customHeight="1" x14ac:dyDescent="0.25">
      <c r="A24" s="526" t="s">
        <v>80</v>
      </c>
      <c r="B24" s="465"/>
      <c r="C24" s="347">
        <v>55</v>
      </c>
      <c r="D24" s="262"/>
      <c r="E24" s="347">
        <v>86</v>
      </c>
      <c r="F24" s="344"/>
      <c r="G24" s="20">
        <v>-36.046511627906973</v>
      </c>
      <c r="H24" s="241"/>
      <c r="I24" s="451"/>
      <c r="J24" s="631"/>
      <c r="K24" s="451"/>
      <c r="L24" s="631"/>
      <c r="M24" s="351"/>
      <c r="N24" s="224"/>
      <c r="O24" s="124"/>
    </row>
    <row r="25" spans="1:15" s="219" customFormat="1" ht="13" customHeight="1" x14ac:dyDescent="0.25">
      <c r="A25" s="527"/>
      <c r="B25" s="306"/>
      <c r="C25" s="584"/>
      <c r="D25" s="450"/>
      <c r="E25" s="584"/>
      <c r="F25" s="353"/>
      <c r="G25" s="241"/>
      <c r="H25" s="241"/>
      <c r="I25" s="451"/>
      <c r="J25" s="441"/>
      <c r="K25" s="451"/>
      <c r="L25" s="441"/>
      <c r="M25" s="351"/>
      <c r="N25" s="552"/>
      <c r="O25" s="304"/>
    </row>
    <row r="26" spans="1:15" ht="13" customHeight="1" x14ac:dyDescent="0.25">
      <c r="A26" s="178" t="s">
        <v>125</v>
      </c>
      <c r="B26" s="306"/>
      <c r="C26" s="347">
        <v>661.34299999999996</v>
      </c>
      <c r="D26" s="262"/>
      <c r="E26" s="347">
        <v>596.99099999999999</v>
      </c>
      <c r="F26" s="352"/>
      <c r="G26" s="20">
        <v>10.779391984133756</v>
      </c>
      <c r="H26" s="241"/>
      <c r="I26" s="347">
        <v>1292.4870000000001</v>
      </c>
      <c r="J26" s="262"/>
      <c r="K26" s="347">
        <v>1117.712</v>
      </c>
      <c r="L26" s="352"/>
      <c r="M26" s="20">
        <v>15.636854574344738</v>
      </c>
      <c r="N26" s="224"/>
      <c r="O26" s="124"/>
    </row>
    <row r="27" spans="1:15" ht="13" customHeight="1" x14ac:dyDescent="0.25">
      <c r="A27" s="318"/>
      <c r="B27" s="306"/>
      <c r="C27" s="571"/>
      <c r="D27" s="353"/>
      <c r="E27" s="571"/>
      <c r="F27" s="353"/>
      <c r="G27" s="241"/>
      <c r="H27" s="241"/>
      <c r="I27" s="451"/>
      <c r="J27" s="441"/>
      <c r="K27" s="451"/>
      <c r="L27" s="441"/>
      <c r="M27" s="351"/>
      <c r="N27" s="224"/>
      <c r="O27" s="124"/>
    </row>
    <row r="28" spans="1:15" ht="13" customHeight="1" x14ac:dyDescent="0.25">
      <c r="A28" s="435" t="s">
        <v>126</v>
      </c>
      <c r="B28" s="303"/>
      <c r="C28" s="576"/>
      <c r="D28" s="353"/>
      <c r="E28" s="576"/>
      <c r="F28" s="353"/>
      <c r="G28" s="356"/>
      <c r="H28" s="356"/>
      <c r="I28" s="356"/>
      <c r="J28" s="353"/>
      <c r="K28" s="356"/>
      <c r="L28" s="353"/>
      <c r="M28" s="356"/>
      <c r="N28" s="224"/>
      <c r="O28" s="124"/>
    </row>
    <row r="29" spans="1:15" ht="13" customHeight="1" x14ac:dyDescent="0.25">
      <c r="A29" s="425" t="s">
        <v>108</v>
      </c>
      <c r="B29" s="303"/>
      <c r="C29" s="30">
        <v>8619.2188449848018</v>
      </c>
      <c r="D29" s="452"/>
      <c r="E29" s="30">
        <v>7028.104817155724</v>
      </c>
      <c r="F29" s="352"/>
      <c r="G29" s="20">
        <v>22.639304182617504</v>
      </c>
      <c r="H29" s="241"/>
      <c r="I29" s="30">
        <v>8391.9199241152564</v>
      </c>
      <c r="J29" s="452"/>
      <c r="K29" s="30">
        <v>6777.6076975661244</v>
      </c>
      <c r="L29" s="352"/>
      <c r="M29" s="20">
        <v>23.818319067491032</v>
      </c>
      <c r="N29" s="224"/>
      <c r="O29" s="124"/>
    </row>
    <row r="30" spans="1:15" ht="13" customHeight="1" x14ac:dyDescent="0.25">
      <c r="A30" s="518" t="s">
        <v>119</v>
      </c>
      <c r="C30" s="573">
        <v>601.516717325228</v>
      </c>
      <c r="D30" s="450"/>
      <c r="E30" s="573">
        <v>604.84093211752781</v>
      </c>
      <c r="F30" s="353"/>
      <c r="G30" s="241">
        <v>-0.54960149285231408</v>
      </c>
      <c r="H30" s="254"/>
      <c r="I30" s="573">
        <v>582.98281250000002</v>
      </c>
      <c r="J30" s="450"/>
      <c r="K30" s="573">
        <v>582.13022805208323</v>
      </c>
      <c r="L30" s="353"/>
      <c r="M30" s="241">
        <v>0.14645940149331516</v>
      </c>
      <c r="N30" s="224"/>
      <c r="O30" s="124"/>
    </row>
    <row r="31" spans="1:15" ht="13" customHeight="1" thickBot="1" x14ac:dyDescent="0.3">
      <c r="A31" s="519" t="s">
        <v>120</v>
      </c>
      <c r="B31" s="385"/>
      <c r="C31" s="574">
        <v>14.329142643469647</v>
      </c>
      <c r="D31" s="632"/>
      <c r="E31" s="574">
        <v>11.61975726832932</v>
      </c>
      <c r="F31" s="553"/>
      <c r="G31" s="60">
        <v>23.317056566448223</v>
      </c>
      <c r="H31" s="254"/>
      <c r="I31" s="574">
        <v>14.394798172742453</v>
      </c>
      <c r="J31" s="632"/>
      <c r="K31" s="574">
        <v>11.642768870198116</v>
      </c>
      <c r="L31" s="553"/>
      <c r="M31" s="60">
        <v>23.637240704732008</v>
      </c>
      <c r="N31" s="224"/>
      <c r="O31" s="124"/>
    </row>
    <row r="32" spans="1:15" s="124" customFormat="1" ht="11.15" customHeight="1" x14ac:dyDescent="0.25">
      <c r="A32" s="436" t="s">
        <v>53</v>
      </c>
      <c r="B32" s="222"/>
      <c r="C32" s="439">
        <v>0</v>
      </c>
      <c r="D32" s="439"/>
      <c r="E32" s="439">
        <v>0</v>
      </c>
      <c r="F32" s="439"/>
      <c r="G32" s="439"/>
      <c r="H32" s="215"/>
      <c r="I32" s="17"/>
      <c r="J32" s="17"/>
      <c r="K32" s="17"/>
      <c r="L32" s="17"/>
      <c r="M32" s="17"/>
      <c r="N32" s="224"/>
    </row>
    <row r="33" spans="1:14" ht="11.15" customHeight="1" x14ac:dyDescent="0.25"/>
    <row r="34" spans="1:14" ht="11.15" customHeight="1" x14ac:dyDescent="0.25">
      <c r="A34" s="682" t="s">
        <v>124</v>
      </c>
      <c r="B34" s="682"/>
      <c r="C34" s="682"/>
      <c r="D34" s="682"/>
      <c r="E34" s="682"/>
      <c r="F34" s="682"/>
      <c r="G34" s="682"/>
      <c r="H34" s="233"/>
      <c r="I34" s="292"/>
      <c r="J34" s="292"/>
      <c r="K34" s="292"/>
      <c r="L34" s="292"/>
      <c r="M34" s="292"/>
      <c r="N34" s="233"/>
    </row>
  </sheetData>
  <mergeCells count="6">
    <mergeCell ref="A34:G34"/>
    <mergeCell ref="I5:M5"/>
    <mergeCell ref="C5:G5"/>
    <mergeCell ref="A1:M1"/>
    <mergeCell ref="A2:M2"/>
    <mergeCell ref="A3:M3"/>
  </mergeCells>
  <printOptions horizontalCentered="1"/>
  <pageMargins left="0.43307086614173229" right="0.31496062992125984" top="0.78740157480314965" bottom="0.23622047244094491" header="0" footer="0"/>
  <pageSetup scale="44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Q52"/>
  <sheetViews>
    <sheetView showGridLines="0" zoomScale="104" zoomScaleNormal="100" zoomScaleSheetLayoutView="90" workbookViewId="0">
      <selection activeCell="A29" sqref="A29:O29"/>
    </sheetView>
  </sheetViews>
  <sheetFormatPr defaultColWidth="9.81640625" defaultRowHeight="11.15" customHeight="1" x14ac:dyDescent="0.25"/>
  <cols>
    <col min="1" max="1" width="42.7265625" style="126" customWidth="1"/>
    <col min="2" max="2" width="1.7265625" style="124" customWidth="1"/>
    <col min="3" max="5" width="7.7265625" style="126" customWidth="1"/>
    <col min="6" max="6" width="7.7265625" style="124" customWidth="1"/>
    <col min="7" max="8" width="7.7265625" style="126" customWidth="1"/>
    <col min="9" max="9" width="4.7265625" style="126" customWidth="1"/>
    <col min="10" max="15" width="7.7265625" style="126" customWidth="1"/>
    <col min="16" max="16" width="11.7265625" style="126" customWidth="1"/>
    <col min="17" max="16384" width="9.81640625" style="126"/>
  </cols>
  <sheetData>
    <row r="1" spans="1:17" ht="11.15" customHeight="1" x14ac:dyDescent="0.25">
      <c r="A1" s="673" t="s">
        <v>1</v>
      </c>
      <c r="B1" s="673"/>
      <c r="C1" s="673"/>
      <c r="D1" s="673"/>
      <c r="E1" s="673"/>
      <c r="F1" s="673"/>
      <c r="G1" s="673"/>
      <c r="H1" s="673"/>
      <c r="I1" s="673"/>
      <c r="J1" s="673"/>
      <c r="K1" s="673"/>
      <c r="L1" s="673"/>
      <c r="M1" s="673"/>
      <c r="N1" s="673"/>
      <c r="O1" s="673"/>
    </row>
    <row r="2" spans="1:17" ht="11.15" customHeight="1" x14ac:dyDescent="0.25">
      <c r="A2" s="674" t="s">
        <v>18</v>
      </c>
      <c r="B2" s="674"/>
      <c r="C2" s="674"/>
      <c r="D2" s="674"/>
      <c r="E2" s="674"/>
      <c r="F2" s="674"/>
      <c r="G2" s="674"/>
      <c r="H2" s="674"/>
      <c r="I2" s="674"/>
      <c r="J2" s="674"/>
      <c r="K2" s="674"/>
      <c r="L2" s="674"/>
      <c r="M2" s="674"/>
      <c r="N2" s="674"/>
      <c r="O2" s="674"/>
    </row>
    <row r="3" spans="1:17" ht="11.15" customHeight="1" x14ac:dyDescent="0.25">
      <c r="A3" s="675" t="s">
        <v>19</v>
      </c>
      <c r="B3" s="675"/>
      <c r="C3" s="675"/>
      <c r="D3" s="675"/>
      <c r="E3" s="675"/>
      <c r="F3" s="675"/>
      <c r="G3" s="675"/>
      <c r="H3" s="675"/>
      <c r="I3" s="675"/>
      <c r="J3" s="675"/>
      <c r="K3" s="675"/>
      <c r="L3" s="675"/>
      <c r="M3" s="675"/>
      <c r="N3" s="675"/>
      <c r="O3" s="675"/>
    </row>
    <row r="4" spans="1:17" ht="11.15" customHeight="1" x14ac:dyDescent="0.25">
      <c r="A4" s="685"/>
      <c r="B4" s="685"/>
      <c r="C4" s="685"/>
      <c r="D4" s="685"/>
      <c r="E4" s="685"/>
      <c r="F4" s="685"/>
      <c r="G4" s="685"/>
      <c r="H4" s="146"/>
      <c r="I4" s="146"/>
      <c r="J4" s="144"/>
      <c r="K4" s="144"/>
      <c r="L4" s="144"/>
      <c r="M4" s="144"/>
      <c r="N4" s="144"/>
    </row>
    <row r="5" spans="1:17" ht="11.15" customHeight="1" x14ac:dyDescent="0.25">
      <c r="A5" s="200"/>
      <c r="B5" s="201"/>
      <c r="C5" s="200"/>
      <c r="D5" s="200"/>
      <c r="E5" s="200"/>
      <c r="F5" s="201"/>
      <c r="G5" s="200"/>
      <c r="H5" s="200"/>
      <c r="I5" s="200"/>
      <c r="J5" s="202"/>
      <c r="K5" s="202"/>
      <c r="L5" s="62"/>
    </row>
    <row r="6" spans="1:17" s="124" customFormat="1" ht="15" customHeight="1" x14ac:dyDescent="0.25">
      <c r="A6" s="210"/>
      <c r="B6" s="210"/>
      <c r="C6" s="676" t="s">
        <v>142</v>
      </c>
      <c r="D6" s="676"/>
      <c r="E6" s="676"/>
      <c r="F6" s="676"/>
      <c r="G6" s="676"/>
      <c r="H6" s="676"/>
      <c r="I6" s="211"/>
      <c r="J6" s="676" t="s">
        <v>143</v>
      </c>
      <c r="K6" s="676"/>
      <c r="L6" s="676"/>
      <c r="M6" s="676"/>
      <c r="N6" s="676"/>
      <c r="O6" s="676"/>
    </row>
    <row r="7" spans="1:17" s="124" customFormat="1" ht="15" customHeight="1" x14ac:dyDescent="0.25">
      <c r="A7" s="204"/>
      <c r="B7" s="204"/>
      <c r="C7" s="206">
        <v>2017</v>
      </c>
      <c r="D7" s="206" t="s">
        <v>13</v>
      </c>
      <c r="E7" s="206">
        <v>2016</v>
      </c>
      <c r="F7" s="206" t="s">
        <v>13</v>
      </c>
      <c r="G7" s="206" t="s">
        <v>66</v>
      </c>
      <c r="H7" s="206" t="s">
        <v>106</v>
      </c>
      <c r="I7" s="207"/>
      <c r="J7" s="206">
        <v>2017</v>
      </c>
      <c r="K7" s="206" t="s">
        <v>13</v>
      </c>
      <c r="L7" s="206">
        <v>2016</v>
      </c>
      <c r="M7" s="206" t="s">
        <v>13</v>
      </c>
      <c r="N7" s="206" t="s">
        <v>66</v>
      </c>
      <c r="O7" s="206" t="s">
        <v>106</v>
      </c>
      <c r="P7" s="208"/>
      <c r="Q7" s="208"/>
    </row>
    <row r="8" spans="1:17" ht="13" customHeight="1" x14ac:dyDescent="0.25">
      <c r="A8" s="15" t="s">
        <v>6</v>
      </c>
      <c r="B8" s="214"/>
      <c r="C8" s="557">
        <v>50108</v>
      </c>
      <c r="D8" s="17">
        <v>100</v>
      </c>
      <c r="E8" s="557">
        <v>39939</v>
      </c>
      <c r="F8" s="17">
        <v>100</v>
      </c>
      <c r="G8" s="17">
        <v>25.461328526002159</v>
      </c>
      <c r="H8" s="17">
        <v>3.1770592458062463</v>
      </c>
      <c r="I8" s="217">
        <v>1.1561038109710653</v>
      </c>
      <c r="J8" s="557">
        <v>99849</v>
      </c>
      <c r="K8" s="17">
        <v>100</v>
      </c>
      <c r="L8" s="557">
        <v>76654</v>
      </c>
      <c r="M8" s="17">
        <v>100</v>
      </c>
      <c r="N8" s="17">
        <v>30.259347196493323</v>
      </c>
      <c r="O8" s="17">
        <v>8.1813852934194298</v>
      </c>
    </row>
    <row r="9" spans="1:17" ht="13" customHeight="1" x14ac:dyDescent="0.25">
      <c r="A9" s="42" t="s">
        <v>7</v>
      </c>
      <c r="B9" s="214"/>
      <c r="C9" s="560">
        <v>27282</v>
      </c>
      <c r="D9" s="47">
        <v>54.4</v>
      </c>
      <c r="E9" s="560">
        <v>21495</v>
      </c>
      <c r="F9" s="47">
        <v>53.8</v>
      </c>
      <c r="G9" s="47">
        <v>26.922540125610617</v>
      </c>
      <c r="H9" s="47"/>
      <c r="I9" s="218"/>
      <c r="J9" s="560">
        <v>55175</v>
      </c>
      <c r="K9" s="47">
        <v>55.3</v>
      </c>
      <c r="L9" s="560">
        <v>41458</v>
      </c>
      <c r="M9" s="47">
        <v>54.1</v>
      </c>
      <c r="N9" s="47">
        <v>33.086497177866761</v>
      </c>
      <c r="O9" s="47"/>
    </row>
    <row r="10" spans="1:17" ht="13" customHeight="1" x14ac:dyDescent="0.25">
      <c r="A10" s="295" t="s">
        <v>8</v>
      </c>
      <c r="B10" s="214"/>
      <c r="C10" s="570">
        <v>22825</v>
      </c>
      <c r="D10" s="389">
        <v>45.6</v>
      </c>
      <c r="E10" s="570">
        <v>18444</v>
      </c>
      <c r="F10" s="389">
        <v>46.2</v>
      </c>
      <c r="G10" s="389">
        <v>23.752981999566259</v>
      </c>
      <c r="H10" s="389"/>
      <c r="I10" s="218"/>
      <c r="J10" s="570">
        <v>44674</v>
      </c>
      <c r="K10" s="389">
        <v>44.7</v>
      </c>
      <c r="L10" s="570">
        <v>35196</v>
      </c>
      <c r="M10" s="389">
        <v>45.9</v>
      </c>
      <c r="N10" s="389">
        <v>26.929196499602238</v>
      </c>
      <c r="O10" s="389"/>
    </row>
    <row r="11" spans="1:17" ht="13" customHeight="1" x14ac:dyDescent="0.25">
      <c r="A11" s="21" t="s">
        <v>16</v>
      </c>
      <c r="B11" s="212"/>
      <c r="C11" s="558">
        <v>2255</v>
      </c>
      <c r="D11" s="20">
        <v>4.5</v>
      </c>
      <c r="E11" s="558">
        <v>1894</v>
      </c>
      <c r="F11" s="20">
        <v>4.7</v>
      </c>
      <c r="G11" s="20">
        <v>19.060190073917639</v>
      </c>
      <c r="H11" s="20"/>
      <c r="I11" s="218"/>
      <c r="J11" s="558">
        <v>4419</v>
      </c>
      <c r="K11" s="20">
        <v>4.4000000000000004</v>
      </c>
      <c r="L11" s="558">
        <v>3634</v>
      </c>
      <c r="M11" s="20">
        <v>4.7</v>
      </c>
      <c r="N11" s="20">
        <v>21.601541001651082</v>
      </c>
      <c r="O11" s="20"/>
    </row>
    <row r="12" spans="1:17" ht="13" customHeight="1" x14ac:dyDescent="0.25">
      <c r="A12" s="23" t="s">
        <v>17</v>
      </c>
      <c r="B12" s="212"/>
      <c r="C12" s="571">
        <v>13913</v>
      </c>
      <c r="D12" s="241">
        <v>27.8</v>
      </c>
      <c r="E12" s="557">
        <v>10736</v>
      </c>
      <c r="F12" s="17">
        <v>26.9</v>
      </c>
      <c r="G12" s="17">
        <v>29.592026825633376</v>
      </c>
      <c r="H12" s="17"/>
      <c r="I12" s="218"/>
      <c r="J12" s="571">
        <v>27749</v>
      </c>
      <c r="K12" s="241">
        <v>27.900000000000006</v>
      </c>
      <c r="L12" s="557">
        <v>20908</v>
      </c>
      <c r="M12" s="17">
        <v>27.299999999999997</v>
      </c>
      <c r="N12" s="17">
        <v>32.719533193036156</v>
      </c>
      <c r="O12" s="17"/>
    </row>
    <row r="13" spans="1:17" ht="13" customHeight="1" x14ac:dyDescent="0.25">
      <c r="A13" s="42" t="s">
        <v>72</v>
      </c>
      <c r="C13" s="560">
        <v>166</v>
      </c>
      <c r="D13" s="47">
        <v>0.3</v>
      </c>
      <c r="E13" s="560">
        <v>-190</v>
      </c>
      <c r="F13" s="47">
        <v>-0.5</v>
      </c>
      <c r="G13" s="47">
        <v>-187.36842105263159</v>
      </c>
      <c r="H13" s="47"/>
      <c r="I13" s="218"/>
      <c r="J13" s="560">
        <v>-269</v>
      </c>
      <c r="K13" s="47">
        <v>-0.3</v>
      </c>
      <c r="L13" s="560">
        <v>-217</v>
      </c>
      <c r="M13" s="47">
        <v>-0.3</v>
      </c>
      <c r="N13" s="47">
        <v>23.963133640553004</v>
      </c>
      <c r="O13" s="47"/>
    </row>
    <row r="14" spans="1:17" s="219" customFormat="1" ht="13" customHeight="1" x14ac:dyDescent="0.25">
      <c r="A14" s="48" t="s">
        <v>41</v>
      </c>
      <c r="B14" s="220"/>
      <c r="C14" s="561">
        <v>6491</v>
      </c>
      <c r="D14" s="49">
        <v>13</v>
      </c>
      <c r="E14" s="561">
        <v>6004</v>
      </c>
      <c r="F14" s="49">
        <v>15</v>
      </c>
      <c r="G14" s="49">
        <v>8.1112591605596371</v>
      </c>
      <c r="H14" s="49">
        <v>-5.4473699052011941</v>
      </c>
      <c r="I14" s="217">
        <v>7.4128620520373056</v>
      </c>
      <c r="J14" s="561">
        <v>12775</v>
      </c>
      <c r="K14" s="49">
        <v>12.8</v>
      </c>
      <c r="L14" s="561">
        <v>10871</v>
      </c>
      <c r="M14" s="49">
        <v>14.2</v>
      </c>
      <c r="N14" s="49">
        <v>17.514488087572431</v>
      </c>
      <c r="O14" s="49">
        <v>1.4647202265406056</v>
      </c>
    </row>
    <row r="15" spans="1:17" ht="13" customHeight="1" x14ac:dyDescent="0.25">
      <c r="A15" s="178" t="s">
        <v>14</v>
      </c>
      <c r="C15" s="558">
        <v>2477</v>
      </c>
      <c r="D15" s="20">
        <v>4.9000000000000004</v>
      </c>
      <c r="E15" s="558">
        <v>1718</v>
      </c>
      <c r="F15" s="20">
        <v>4.3</v>
      </c>
      <c r="G15" s="20">
        <v>44.179278230500586</v>
      </c>
      <c r="H15" s="20"/>
      <c r="I15" s="218"/>
      <c r="J15" s="558">
        <v>4839</v>
      </c>
      <c r="K15" s="20">
        <v>4.8</v>
      </c>
      <c r="L15" s="558">
        <v>3323</v>
      </c>
      <c r="M15" s="20">
        <v>4.3</v>
      </c>
      <c r="N15" s="20">
        <v>45.62142642190792</v>
      </c>
      <c r="O15" s="20"/>
    </row>
    <row r="16" spans="1:17" ht="13" customHeight="1" x14ac:dyDescent="0.25">
      <c r="A16" s="43" t="s">
        <v>61</v>
      </c>
      <c r="B16" s="214"/>
      <c r="C16" s="563">
        <v>802</v>
      </c>
      <c r="D16" s="44">
        <v>1.5999999999999996</v>
      </c>
      <c r="E16" s="563">
        <v>369</v>
      </c>
      <c r="F16" s="44">
        <v>1.0000000000000009</v>
      </c>
      <c r="G16" s="44">
        <v>117.34417344173443</v>
      </c>
      <c r="H16" s="44"/>
      <c r="I16" s="218"/>
      <c r="J16" s="563">
        <v>1387</v>
      </c>
      <c r="K16" s="44">
        <v>1.3999999999999995</v>
      </c>
      <c r="L16" s="563">
        <v>849</v>
      </c>
      <c r="M16" s="44">
        <v>1.1000000000000023</v>
      </c>
      <c r="N16" s="44">
        <v>63.268669022379278</v>
      </c>
      <c r="O16" s="44"/>
    </row>
    <row r="17" spans="1:16" ht="13" customHeight="1" x14ac:dyDescent="0.25">
      <c r="A17" s="24" t="s">
        <v>73</v>
      </c>
      <c r="B17" s="214"/>
      <c r="C17" s="558">
        <v>9770</v>
      </c>
      <c r="D17" s="20">
        <v>19.5</v>
      </c>
      <c r="E17" s="558">
        <v>8091</v>
      </c>
      <c r="F17" s="20">
        <v>20.3</v>
      </c>
      <c r="G17" s="20">
        <v>20.651452230873801</v>
      </c>
      <c r="H17" s="20">
        <v>2.3836990094260768</v>
      </c>
      <c r="I17" s="217">
        <v>7.8677110530896321</v>
      </c>
      <c r="J17" s="558">
        <v>19000</v>
      </c>
      <c r="K17" s="20">
        <v>19</v>
      </c>
      <c r="L17" s="558">
        <v>15043</v>
      </c>
      <c r="M17" s="20">
        <v>19.600000000000001</v>
      </c>
      <c r="N17" s="20">
        <v>26.304593498637232</v>
      </c>
      <c r="O17" s="20">
        <v>7.1452448015218328</v>
      </c>
    </row>
    <row r="18" spans="1:16" ht="13" customHeight="1" thickBot="1" x14ac:dyDescent="0.3">
      <c r="A18" s="298" t="s">
        <v>15</v>
      </c>
      <c r="B18" s="299"/>
      <c r="C18" s="565">
        <v>2539.0292712265314</v>
      </c>
      <c r="D18" s="341"/>
      <c r="E18" s="459">
        <v>2555.0322815868767</v>
      </c>
      <c r="F18" s="253"/>
      <c r="G18" s="253">
        <v>-0.62633300078722698</v>
      </c>
      <c r="H18" s="253"/>
      <c r="I18" s="221"/>
      <c r="J18" s="565">
        <v>6425.1186448966782</v>
      </c>
      <c r="K18" s="341"/>
      <c r="L18" s="459">
        <v>4035.8516028380986</v>
      </c>
      <c r="M18" s="253"/>
      <c r="N18" s="253">
        <v>59.201062803656981</v>
      </c>
      <c r="O18" s="253"/>
      <c r="P18" s="297"/>
    </row>
    <row r="19" spans="1:16" ht="11.15" customHeight="1" x14ac:dyDescent="0.25">
      <c r="A19" s="73"/>
      <c r="C19" s="289"/>
      <c r="D19" s="291"/>
      <c r="E19" s="290"/>
      <c r="F19" s="290"/>
      <c r="G19" s="38"/>
      <c r="H19" s="38"/>
      <c r="I19" s="213"/>
      <c r="J19" s="36"/>
      <c r="K19" s="36"/>
      <c r="L19" s="38"/>
      <c r="M19" s="244"/>
      <c r="N19" s="244"/>
      <c r="O19" s="244"/>
    </row>
    <row r="20" spans="1:16" ht="15" customHeight="1" x14ac:dyDescent="0.25">
      <c r="A20" s="296" t="s">
        <v>46</v>
      </c>
      <c r="B20" s="223"/>
      <c r="C20" s="683"/>
      <c r="D20" s="683"/>
      <c r="E20" s="683"/>
      <c r="F20" s="292"/>
      <c r="G20" s="292"/>
      <c r="H20" s="292"/>
      <c r="I20" s="224"/>
      <c r="J20" s="683"/>
      <c r="K20" s="683"/>
      <c r="L20" s="683"/>
      <c r="M20" s="287"/>
      <c r="N20" s="287"/>
      <c r="O20" s="244"/>
    </row>
    <row r="21" spans="1:16" ht="13" customHeight="1" x14ac:dyDescent="0.25">
      <c r="A21" s="586" t="s">
        <v>47</v>
      </c>
      <c r="B21" s="225"/>
      <c r="C21" s="293"/>
      <c r="D21" s="293"/>
      <c r="E21" s="293"/>
      <c r="F21" s="293"/>
      <c r="G21" s="293"/>
      <c r="H21" s="294"/>
      <c r="I21" s="226"/>
      <c r="J21" s="293"/>
      <c r="K21" s="293"/>
      <c r="L21" s="293"/>
      <c r="M21" s="293"/>
      <c r="N21" s="293"/>
      <c r="O21" s="244"/>
    </row>
    <row r="22" spans="1:16" ht="13" customHeight="1" x14ac:dyDescent="0.25">
      <c r="A22" s="606" t="s">
        <v>48</v>
      </c>
      <c r="B22" s="219"/>
      <c r="C22" s="573">
        <v>543.79999999999995</v>
      </c>
      <c r="D22" s="241">
        <v>54.65</v>
      </c>
      <c r="E22" s="573">
        <v>541.60580250650298</v>
      </c>
      <c r="F22" s="241">
        <v>64.22</v>
      </c>
      <c r="G22" s="241">
        <v>0.40512813624640209</v>
      </c>
      <c r="H22" s="288"/>
      <c r="I22" s="216"/>
      <c r="J22" s="573">
        <v>1016.7</v>
      </c>
      <c r="K22" s="241">
        <v>54.19</v>
      </c>
      <c r="L22" s="573">
        <v>1001.5128946476241</v>
      </c>
      <c r="M22" s="241">
        <v>60.36</v>
      </c>
      <c r="N22" s="241">
        <v>1.5164163570474454</v>
      </c>
      <c r="O22" s="244"/>
    </row>
    <row r="23" spans="1:16" ht="13" customHeight="1" x14ac:dyDescent="0.25">
      <c r="A23" s="607" t="s">
        <v>49</v>
      </c>
      <c r="B23" s="305"/>
      <c r="C23" s="30">
        <v>124.5</v>
      </c>
      <c r="D23" s="20">
        <v>12.51</v>
      </c>
      <c r="E23" s="30">
        <v>153.71801783595649</v>
      </c>
      <c r="F23" s="20">
        <v>18.23</v>
      </c>
      <c r="G23" s="20">
        <v>-19.007542672803091</v>
      </c>
      <c r="H23" s="288"/>
      <c r="I23" s="228"/>
      <c r="J23" s="30">
        <v>250.29999999999998</v>
      </c>
      <c r="K23" s="20">
        <v>13.34</v>
      </c>
      <c r="L23" s="30">
        <v>343.22377886532161</v>
      </c>
      <c r="M23" s="20">
        <v>20.63</v>
      </c>
      <c r="N23" s="20">
        <v>-27.073817313160053</v>
      </c>
      <c r="O23" s="244"/>
    </row>
    <row r="24" spans="1:16" ht="13" customHeight="1" x14ac:dyDescent="0.25">
      <c r="A24" s="608" t="s">
        <v>58</v>
      </c>
      <c r="B24" s="305"/>
      <c r="C24" s="573">
        <v>166.4</v>
      </c>
      <c r="D24" s="241">
        <v>16.72</v>
      </c>
      <c r="E24" s="573">
        <v>147.991308952</v>
      </c>
      <c r="F24" s="241">
        <v>17.55</v>
      </c>
      <c r="G24" s="241">
        <v>12.439035223325678</v>
      </c>
      <c r="H24" s="288"/>
      <c r="I24" s="228"/>
      <c r="J24" s="573">
        <v>356.4</v>
      </c>
      <c r="K24" s="241">
        <v>19</v>
      </c>
      <c r="L24" s="573">
        <v>314.618421926</v>
      </c>
      <c r="M24" s="241">
        <v>18.96</v>
      </c>
      <c r="N24" s="241">
        <v>13.280079983309822</v>
      </c>
      <c r="O24" s="244"/>
    </row>
    <row r="25" spans="1:16" ht="13" customHeight="1" x14ac:dyDescent="0.25">
      <c r="A25" s="607" t="s">
        <v>82</v>
      </c>
      <c r="B25" s="305"/>
      <c r="C25" s="30">
        <v>160.5</v>
      </c>
      <c r="D25" s="20">
        <v>16.13</v>
      </c>
      <c r="E25" s="30"/>
      <c r="F25" s="20"/>
      <c r="G25" s="20" t="s">
        <v>148</v>
      </c>
      <c r="H25" s="241"/>
      <c r="I25" s="216"/>
      <c r="J25" s="30">
        <v>252.8</v>
      </c>
      <c r="K25" s="20">
        <v>13.47</v>
      </c>
      <c r="L25" s="30"/>
      <c r="M25" s="20"/>
      <c r="N25" s="20" t="s">
        <v>148</v>
      </c>
      <c r="O25" s="244"/>
    </row>
    <row r="26" spans="1:16" ht="13" customHeight="1" thickBot="1" x14ac:dyDescent="0.3">
      <c r="A26" s="250" t="s">
        <v>2</v>
      </c>
      <c r="B26" s="317"/>
      <c r="C26" s="609">
        <v>995.19999999999993</v>
      </c>
      <c r="D26" s="341">
        <v>100.00999999999999</v>
      </c>
      <c r="E26" s="609">
        <v>843.31512929445944</v>
      </c>
      <c r="F26" s="341">
        <v>100</v>
      </c>
      <c r="G26" s="341">
        <v>18.010452490353334</v>
      </c>
      <c r="H26" s="241"/>
      <c r="I26" s="216"/>
      <c r="J26" s="609">
        <v>1876.2</v>
      </c>
      <c r="K26" s="341">
        <v>100</v>
      </c>
      <c r="L26" s="609">
        <v>1659.3550954389457</v>
      </c>
      <c r="M26" s="341">
        <v>99.949999999999989</v>
      </c>
      <c r="N26" s="341">
        <v>13.068022941990787</v>
      </c>
      <c r="O26" s="244"/>
    </row>
    <row r="27" spans="1:16" ht="11.15" customHeight="1" x14ac:dyDescent="0.25">
      <c r="A27" s="230"/>
      <c r="C27" s="231"/>
      <c r="D27" s="232"/>
      <c r="E27" s="214"/>
      <c r="F27" s="214"/>
      <c r="G27" s="213"/>
      <c r="H27" s="213"/>
      <c r="I27" s="213"/>
      <c r="J27" s="91"/>
      <c r="K27" s="91"/>
      <c r="L27" s="213"/>
    </row>
    <row r="28" spans="1:16" ht="11.15" customHeight="1" x14ac:dyDescent="0.25">
      <c r="A28" s="230"/>
      <c r="C28" s="231"/>
      <c r="D28" s="232"/>
      <c r="E28" s="214"/>
      <c r="F28" s="214"/>
      <c r="G28" s="213"/>
      <c r="H28" s="213"/>
      <c r="I28" s="213"/>
      <c r="J28" s="91"/>
      <c r="K28" s="91"/>
      <c r="L28" s="213"/>
    </row>
    <row r="29" spans="1:16" ht="20.149999999999999" customHeight="1" x14ac:dyDescent="0.25">
      <c r="A29" s="684" t="s">
        <v>149</v>
      </c>
      <c r="B29" s="684"/>
      <c r="C29" s="684"/>
      <c r="D29" s="684"/>
      <c r="E29" s="684"/>
      <c r="F29" s="684"/>
      <c r="G29" s="684"/>
      <c r="H29" s="684"/>
      <c r="I29" s="684"/>
      <c r="J29" s="684"/>
      <c r="K29" s="684"/>
      <c r="L29" s="684"/>
      <c r="M29" s="684"/>
      <c r="N29" s="684"/>
      <c r="O29" s="684"/>
    </row>
    <row r="30" spans="1:16" ht="11.15" customHeight="1" x14ac:dyDescent="0.25">
      <c r="A30" s="233"/>
      <c r="B30" s="233"/>
      <c r="C30" s="233"/>
      <c r="D30" s="233"/>
      <c r="E30" s="233"/>
      <c r="F30" s="233"/>
      <c r="G30" s="233"/>
      <c r="H30" s="233"/>
      <c r="I30" s="233"/>
      <c r="J30" s="91"/>
      <c r="K30" s="91"/>
      <c r="L30" s="213"/>
    </row>
    <row r="31" spans="1:16" ht="11.15" customHeight="1" x14ac:dyDescent="0.25">
      <c r="A31" s="233"/>
      <c r="B31" s="233"/>
      <c r="C31" s="233"/>
      <c r="D31" s="233"/>
      <c r="E31" s="233"/>
      <c r="F31" s="233"/>
      <c r="G31" s="233"/>
      <c r="H31" s="233"/>
      <c r="I31" s="233"/>
    </row>
    <row r="32" spans="1:16" ht="11.15" customHeight="1" x14ac:dyDescent="0.25">
      <c r="A32" s="124"/>
      <c r="C32" s="124"/>
      <c r="D32" s="124"/>
      <c r="F32" s="126"/>
    </row>
    <row r="33" spans="1:16" ht="11.15" customHeight="1" x14ac:dyDescent="0.25">
      <c r="A33" s="124"/>
      <c r="C33" s="124"/>
      <c r="D33" s="124"/>
      <c r="F33" s="126"/>
    </row>
    <row r="34" spans="1:16" ht="11.15" customHeight="1" x14ac:dyDescent="0.25">
      <c r="I34" s="103"/>
      <c r="J34" s="103"/>
      <c r="K34" s="103"/>
      <c r="L34" s="103"/>
      <c r="M34" s="103"/>
      <c r="N34" s="103"/>
      <c r="O34" s="103"/>
      <c r="P34" s="103"/>
    </row>
    <row r="35" spans="1:16" ht="11.15" customHeight="1" x14ac:dyDescent="0.25">
      <c r="A35" s="124"/>
      <c r="C35" s="124"/>
      <c r="D35" s="124"/>
      <c r="F35" s="126"/>
    </row>
    <row r="36" spans="1:16" ht="11.15" customHeight="1" x14ac:dyDescent="0.25">
      <c r="A36" s="124"/>
      <c r="C36" s="124"/>
      <c r="D36" s="124"/>
      <c r="F36" s="126"/>
    </row>
    <row r="37" spans="1:16" ht="11.15" customHeight="1" x14ac:dyDescent="0.25">
      <c r="A37" s="124"/>
      <c r="C37" s="124"/>
      <c r="D37" s="124"/>
      <c r="F37" s="126"/>
    </row>
    <row r="38" spans="1:16" ht="11.15" customHeight="1" x14ac:dyDescent="0.25">
      <c r="A38" s="124"/>
      <c r="C38" s="124"/>
      <c r="D38" s="124"/>
      <c r="F38" s="126"/>
    </row>
    <row r="39" spans="1:16" ht="11.15" customHeight="1" x14ac:dyDescent="0.25">
      <c r="A39" s="124"/>
      <c r="C39" s="124"/>
      <c r="D39" s="124"/>
      <c r="F39" s="126"/>
    </row>
    <row r="40" spans="1:16" ht="11.15" customHeight="1" x14ac:dyDescent="0.25">
      <c r="A40" s="124"/>
      <c r="C40" s="124"/>
      <c r="D40" s="124"/>
      <c r="F40" s="126"/>
    </row>
    <row r="41" spans="1:16" ht="11.15" customHeight="1" x14ac:dyDescent="0.25">
      <c r="A41" s="124"/>
      <c r="C41" s="124"/>
      <c r="D41" s="124"/>
      <c r="F41" s="126"/>
    </row>
    <row r="42" spans="1:16" ht="11.15" customHeight="1" x14ac:dyDescent="0.25">
      <c r="A42" s="124"/>
      <c r="C42" s="124"/>
      <c r="D42" s="124"/>
      <c r="F42" s="126"/>
    </row>
    <row r="43" spans="1:16" ht="11.15" customHeight="1" x14ac:dyDescent="0.25">
      <c r="A43" s="124"/>
      <c r="C43" s="124"/>
      <c r="D43" s="124"/>
      <c r="F43" s="126"/>
    </row>
    <row r="44" spans="1:16" ht="11.15" customHeight="1" x14ac:dyDescent="0.25">
      <c r="A44" s="124"/>
      <c r="C44" s="124"/>
      <c r="D44" s="124"/>
      <c r="F44" s="126"/>
    </row>
    <row r="45" spans="1:16" ht="11.15" customHeight="1" x14ac:dyDescent="0.25">
      <c r="A45" s="124"/>
      <c r="C45" s="124"/>
      <c r="D45" s="124"/>
      <c r="F45" s="126"/>
    </row>
    <row r="46" spans="1:16" ht="11.15" customHeight="1" x14ac:dyDescent="0.25">
      <c r="A46" s="124"/>
      <c r="C46" s="124"/>
      <c r="D46" s="124"/>
      <c r="F46" s="126"/>
    </row>
    <row r="47" spans="1:16" ht="11.15" customHeight="1" x14ac:dyDescent="0.25">
      <c r="A47" s="124"/>
      <c r="C47" s="124"/>
      <c r="D47" s="124"/>
      <c r="F47" s="126"/>
    </row>
    <row r="48" spans="1:16" ht="11.15" customHeight="1" x14ac:dyDescent="0.25">
      <c r="A48" s="124"/>
      <c r="C48" s="124"/>
      <c r="D48" s="124"/>
      <c r="F48" s="126"/>
    </row>
    <row r="49" spans="1:6" ht="11.15" customHeight="1" x14ac:dyDescent="0.25">
      <c r="A49" s="124"/>
      <c r="B49" s="234"/>
      <c r="C49" s="234"/>
      <c r="D49" s="124"/>
      <c r="F49" s="126"/>
    </row>
    <row r="50" spans="1:6" ht="11.15" customHeight="1" x14ac:dyDescent="0.25">
      <c r="A50" s="235"/>
      <c r="B50" s="236"/>
      <c r="C50" s="236"/>
      <c r="D50" s="124"/>
      <c r="F50" s="126"/>
    </row>
    <row r="51" spans="1:6" ht="11.15" customHeight="1" x14ac:dyDescent="0.25">
      <c r="A51" s="124"/>
      <c r="B51" s="118"/>
      <c r="C51" s="118"/>
      <c r="D51" s="124"/>
      <c r="F51" s="126"/>
    </row>
    <row r="52" spans="1:6" ht="11.15" customHeight="1" x14ac:dyDescent="0.25">
      <c r="A52" s="124"/>
      <c r="B52" s="118"/>
      <c r="C52" s="118"/>
      <c r="D52" s="208"/>
      <c r="F52" s="126"/>
    </row>
  </sheetData>
  <mergeCells count="9">
    <mergeCell ref="C20:E20"/>
    <mergeCell ref="J20:L20"/>
    <mergeCell ref="A29:O29"/>
    <mergeCell ref="A1:O1"/>
    <mergeCell ref="A2:O2"/>
    <mergeCell ref="A3:O3"/>
    <mergeCell ref="J6:O6"/>
    <mergeCell ref="C6:H6"/>
    <mergeCell ref="A4:G4"/>
  </mergeCells>
  <printOptions horizontalCentered="1"/>
  <pageMargins left="0.43307086614173229" right="0.31496062992125984" top="0.78740157480314965" bottom="0.23622047244094491" header="0" footer="0"/>
  <pageSetup scale="44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5121" r:id="rId4">
          <objectPr defaultSize="0" autoPict="0" r:id="rId5">
            <anchor moveWithCells="1" sizeWithCells="1">
              <from>
                <xdr:col>4</xdr:col>
                <xdr:colOff>0</xdr:colOff>
                <xdr:row>52</xdr:row>
                <xdr:rowOff>0</xdr:rowOff>
              </from>
              <to>
                <xdr:col>4</xdr:col>
                <xdr:colOff>0</xdr:colOff>
                <xdr:row>52</xdr:row>
                <xdr:rowOff>0</xdr:rowOff>
              </to>
            </anchor>
          </objectPr>
        </oleObject>
      </mc:Choice>
      <mc:Fallback>
        <oleObject progId="Word.Picture.8" shapeId="5121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U48"/>
  <sheetViews>
    <sheetView zoomScaleNormal="100" zoomScaleSheetLayoutView="120" workbookViewId="0">
      <selection sqref="A1:K1"/>
    </sheetView>
  </sheetViews>
  <sheetFormatPr defaultColWidth="9.81640625" defaultRowHeight="11.15" customHeight="1" x14ac:dyDescent="0.25"/>
  <cols>
    <col min="1" max="1" width="25.7265625" style="516" customWidth="1"/>
    <col min="2" max="2" width="1.7265625" style="477" customWidth="1"/>
    <col min="3" max="4" width="10.7265625" style="506" customWidth="1"/>
    <col min="5" max="5" width="18.453125" style="506" hidden="1" customWidth="1"/>
    <col min="6" max="6" width="1.7265625" style="506" customWidth="1"/>
    <col min="7" max="8" width="10.7265625" style="506" customWidth="1"/>
    <col min="9" max="9" width="1.7265625" style="506" customWidth="1"/>
    <col min="10" max="11" width="10.7265625" style="506" customWidth="1"/>
    <col min="12" max="12" width="1.7265625" style="477" customWidth="1"/>
    <col min="13" max="13" width="17.453125" style="477" customWidth="1"/>
    <col min="14" max="14" width="18" style="477" customWidth="1"/>
    <col min="15" max="15" width="13.1796875" style="477" customWidth="1"/>
    <col min="16" max="17" width="11.26953125" style="477" customWidth="1"/>
    <col min="18" max="18" width="19" style="477" customWidth="1"/>
    <col min="19" max="19" width="13.54296875" style="469" customWidth="1"/>
    <col min="20" max="16384" width="9.81640625" style="469"/>
  </cols>
  <sheetData>
    <row r="1" spans="1:21" ht="11.15" customHeight="1" x14ac:dyDescent="0.25">
      <c r="A1" s="673" t="s">
        <v>0</v>
      </c>
      <c r="B1" s="673"/>
      <c r="C1" s="673"/>
      <c r="D1" s="673"/>
      <c r="E1" s="673"/>
      <c r="F1" s="673"/>
      <c r="G1" s="673"/>
      <c r="H1" s="673"/>
      <c r="I1" s="673"/>
      <c r="J1" s="673"/>
      <c r="K1" s="673"/>
      <c r="L1" s="466"/>
      <c r="M1" s="467"/>
      <c r="N1" s="467"/>
      <c r="O1" s="467"/>
      <c r="P1" s="467"/>
      <c r="Q1" s="468"/>
      <c r="R1" s="469"/>
      <c r="S1" s="470"/>
      <c r="T1" s="470"/>
      <c r="U1" s="470"/>
    </row>
    <row r="2" spans="1:21" ht="11.15" customHeight="1" x14ac:dyDescent="0.25">
      <c r="A2" s="674" t="s">
        <v>54</v>
      </c>
      <c r="B2" s="674"/>
      <c r="C2" s="674"/>
      <c r="D2" s="674"/>
      <c r="E2" s="674"/>
      <c r="F2" s="674"/>
      <c r="G2" s="674"/>
      <c r="H2" s="674"/>
      <c r="I2" s="674"/>
      <c r="J2" s="674"/>
      <c r="K2" s="674"/>
      <c r="L2" s="466"/>
      <c r="M2" s="471"/>
      <c r="N2" s="471"/>
      <c r="O2" s="471"/>
      <c r="P2" s="471"/>
      <c r="Q2" s="472"/>
      <c r="R2" s="467"/>
      <c r="S2" s="473"/>
      <c r="T2" s="473"/>
      <c r="U2" s="473"/>
    </row>
    <row r="3" spans="1:21" ht="11.15" customHeight="1" x14ac:dyDescent="0.25">
      <c r="A3" s="508"/>
      <c r="B3" s="474"/>
      <c r="C3" s="503"/>
      <c r="D3" s="503"/>
      <c r="E3" s="503"/>
      <c r="F3" s="503"/>
      <c r="G3" s="503"/>
      <c r="H3" s="503"/>
      <c r="I3" s="503"/>
      <c r="J3" s="503"/>
      <c r="K3" s="503"/>
      <c r="L3" s="475"/>
      <c r="M3" s="475"/>
      <c r="N3" s="475"/>
      <c r="O3" s="475"/>
      <c r="P3" s="475"/>
      <c r="Q3" s="475"/>
      <c r="R3" s="471"/>
    </row>
    <row r="4" spans="1:21" ht="15" customHeight="1" x14ac:dyDescent="0.25">
      <c r="A4" s="509"/>
      <c r="B4" s="478"/>
      <c r="C4" s="505" t="s">
        <v>55</v>
      </c>
      <c r="D4" s="505"/>
      <c r="E4" s="505"/>
      <c r="F4" s="504"/>
      <c r="G4" s="505" t="s">
        <v>74</v>
      </c>
      <c r="H4" s="505"/>
      <c r="I4" s="505"/>
      <c r="J4" s="505"/>
      <c r="K4" s="505"/>
      <c r="L4" s="471"/>
    </row>
    <row r="5" spans="1:21" ht="15" customHeight="1" x14ac:dyDescent="0.25">
      <c r="A5" s="510"/>
      <c r="B5" s="504"/>
      <c r="C5" s="588" t="s">
        <v>144</v>
      </c>
      <c r="D5" s="588" t="s">
        <v>145</v>
      </c>
      <c r="E5" s="587"/>
      <c r="F5" s="521"/>
      <c r="G5" s="490">
        <v>42887</v>
      </c>
      <c r="H5" s="492"/>
      <c r="I5" s="522"/>
      <c r="J5" s="490">
        <v>42705</v>
      </c>
      <c r="K5" s="490"/>
      <c r="L5" s="479"/>
    </row>
    <row r="6" spans="1:21" s="481" customFormat="1" ht="15" customHeight="1" x14ac:dyDescent="0.25">
      <c r="A6" s="510"/>
      <c r="B6" s="504"/>
      <c r="E6" s="523" t="str">
        <f>+D5</f>
        <v>LTM(1)  Jun-17</v>
      </c>
      <c r="F6" s="523"/>
      <c r="G6" s="491" t="s">
        <v>56</v>
      </c>
      <c r="H6" s="491" t="s">
        <v>140</v>
      </c>
      <c r="I6" s="491"/>
      <c r="J6" s="491" t="s">
        <v>56</v>
      </c>
      <c r="K6" s="491" t="s">
        <v>140</v>
      </c>
      <c r="L6" s="480"/>
      <c r="M6" s="477"/>
      <c r="N6" s="477"/>
      <c r="O6" s="477"/>
      <c r="P6" s="477"/>
      <c r="Q6" s="477"/>
      <c r="R6" s="477"/>
    </row>
    <row r="7" spans="1:21" ht="13" customHeight="1" x14ac:dyDescent="0.25">
      <c r="A7" s="511" t="s">
        <v>57</v>
      </c>
      <c r="B7" s="555"/>
      <c r="C7" s="493">
        <v>-2.7701448232806403E-3</v>
      </c>
      <c r="D7" s="493">
        <v>6.3029861786355834E-2</v>
      </c>
      <c r="E7" s="554">
        <v>2.2990445783960256E-2</v>
      </c>
      <c r="F7" s="604"/>
      <c r="G7" s="449">
        <v>17.897300000000001</v>
      </c>
      <c r="H7" s="498">
        <v>1</v>
      </c>
      <c r="I7" s="604"/>
      <c r="J7" s="449">
        <v>20.664000000000001</v>
      </c>
      <c r="K7" s="498">
        <v>1</v>
      </c>
      <c r="L7" s="482"/>
    </row>
    <row r="8" spans="1:21" ht="13" customHeight="1" x14ac:dyDescent="0.25">
      <c r="A8" s="512" t="s">
        <v>3</v>
      </c>
      <c r="B8" s="555"/>
      <c r="C8" s="494">
        <v>3.8753200166903312E-3</v>
      </c>
      <c r="D8" s="494">
        <v>4.0710471128352577E-2</v>
      </c>
      <c r="E8" s="494">
        <v>9.7781465084885166E-3</v>
      </c>
      <c r="F8" s="604"/>
      <c r="G8" s="496">
        <v>3038.26</v>
      </c>
      <c r="H8" s="499">
        <v>5.8906413539328434E-3</v>
      </c>
      <c r="I8" s="604"/>
      <c r="J8" s="501">
        <v>3000.71</v>
      </c>
      <c r="K8" s="499">
        <v>6.8863702257132486E-3</v>
      </c>
      <c r="L8" s="482"/>
    </row>
    <row r="9" spans="1:21" ht="13" customHeight="1" x14ac:dyDescent="0.25">
      <c r="A9" s="511" t="s">
        <v>4</v>
      </c>
      <c r="B9" s="555"/>
      <c r="C9" s="493">
        <v>0.70693728824696733</v>
      </c>
      <c r="D9" s="493">
        <v>6.3911182256188637</v>
      </c>
      <c r="E9" s="554">
        <v>0.44760722163348077</v>
      </c>
      <c r="F9" s="604"/>
      <c r="G9" s="449">
        <v>2640</v>
      </c>
      <c r="H9" s="498">
        <v>6.7792803030303035E-3</v>
      </c>
      <c r="I9" s="604"/>
      <c r="J9" s="502">
        <v>673.76170000000002</v>
      </c>
      <c r="K9" s="498">
        <v>3.0669597277494402E-2</v>
      </c>
      <c r="L9" s="482"/>
    </row>
    <row r="10" spans="1:21" ht="13" customHeight="1" x14ac:dyDescent="0.25">
      <c r="A10" s="512" t="s">
        <v>58</v>
      </c>
      <c r="B10" s="555"/>
      <c r="C10" s="494">
        <v>6.8140287106115416E-3</v>
      </c>
      <c r="D10" s="494">
        <v>3.1142430901410112E-2</v>
      </c>
      <c r="E10" s="494">
        <v>3.8928754282123501E-2</v>
      </c>
      <c r="F10" s="604"/>
      <c r="G10" s="496">
        <v>3.3081999999999998</v>
      </c>
      <c r="H10" s="499">
        <v>5.4099812586905269</v>
      </c>
      <c r="I10" s="604"/>
      <c r="J10" s="501">
        <v>3.2591000000000001</v>
      </c>
      <c r="K10" s="499">
        <v>6.340400724126293</v>
      </c>
      <c r="L10" s="482"/>
    </row>
    <row r="11" spans="1:21" ht="13" customHeight="1" x14ac:dyDescent="0.25">
      <c r="A11" s="513" t="s">
        <v>5</v>
      </c>
      <c r="B11" s="556"/>
      <c r="C11" s="493">
        <v>5.1826083626800301E-2</v>
      </c>
      <c r="D11" s="493">
        <v>0.20901610295004502</v>
      </c>
      <c r="E11" s="554">
        <v>8.372878221969815E-2</v>
      </c>
      <c r="F11" s="605"/>
      <c r="G11" s="449">
        <v>16.63</v>
      </c>
      <c r="H11" s="498">
        <v>1.076205652435358</v>
      </c>
      <c r="I11" s="605"/>
      <c r="J11" s="502">
        <v>15.89</v>
      </c>
      <c r="K11" s="498">
        <v>1.3004405286343612</v>
      </c>
      <c r="L11" s="482"/>
    </row>
    <row r="12" spans="1:21" ht="13" customHeight="1" x14ac:dyDescent="0.25">
      <c r="A12" s="514" t="s">
        <v>75</v>
      </c>
      <c r="B12" s="556"/>
      <c r="C12" s="494">
        <v>6.3634793388847033E-3</v>
      </c>
      <c r="D12" s="494">
        <v>2.4533131327746593E-2</v>
      </c>
      <c r="E12" s="494"/>
      <c r="F12" s="605"/>
      <c r="G12" s="496">
        <v>663.21</v>
      </c>
      <c r="H12" s="499">
        <v>2.6985871744997815E-2</v>
      </c>
      <c r="I12" s="605"/>
      <c r="J12" s="501">
        <v>667.29</v>
      </c>
      <c r="K12" s="499">
        <v>3.0967045812165628E-2</v>
      </c>
      <c r="L12" s="482"/>
    </row>
    <row r="13" spans="1:21" ht="13" customHeight="1" x14ac:dyDescent="0.25">
      <c r="A13" s="513" t="s">
        <v>82</v>
      </c>
      <c r="B13" s="556"/>
      <c r="C13" s="493">
        <v>-3.1004392832294503E-3</v>
      </c>
      <c r="D13" s="493">
        <v>2.4793037206042756E-2</v>
      </c>
      <c r="E13" s="397"/>
      <c r="F13" s="605"/>
      <c r="G13" s="449">
        <v>50.466000000000001</v>
      </c>
      <c r="H13" s="498">
        <v>0.35464074822652875</v>
      </c>
      <c r="I13" s="605"/>
      <c r="J13" s="502">
        <v>49.813000000000002</v>
      </c>
      <c r="K13" s="498">
        <v>0.41483146969666551</v>
      </c>
      <c r="L13" s="482"/>
    </row>
    <row r="14" spans="1:21" ht="13" customHeight="1" thickBot="1" x14ac:dyDescent="0.3">
      <c r="A14" s="515" t="s">
        <v>59</v>
      </c>
      <c r="B14" s="520"/>
      <c r="C14" s="495">
        <v>5.7172052486813563E-3</v>
      </c>
      <c r="D14" s="495">
        <v>9.1076865406956031E-3</v>
      </c>
      <c r="E14" s="495">
        <v>0</v>
      </c>
      <c r="F14" s="524"/>
      <c r="G14" s="497">
        <v>0.87038117999999998</v>
      </c>
      <c r="H14" s="500">
        <v>20.562599940407722</v>
      </c>
      <c r="I14" s="525"/>
      <c r="J14" s="497">
        <v>0.94901740999999995</v>
      </c>
      <c r="K14" s="500">
        <v>21.77410001361303</v>
      </c>
      <c r="L14" s="482"/>
    </row>
    <row r="15" spans="1:21" ht="11.15" customHeight="1" x14ac:dyDescent="0.25">
      <c r="A15" s="510"/>
      <c r="B15" s="476"/>
      <c r="C15" s="504"/>
      <c r="D15" s="504"/>
      <c r="E15" s="504"/>
      <c r="F15" s="504"/>
      <c r="G15" s="504"/>
      <c r="H15" s="504"/>
      <c r="I15" s="504"/>
      <c r="J15" s="504"/>
      <c r="K15" s="504"/>
    </row>
    <row r="17" spans="1:19" ht="11.15" customHeight="1" x14ac:dyDescent="0.25">
      <c r="A17" s="686" t="s">
        <v>130</v>
      </c>
      <c r="B17" s="686"/>
      <c r="C17" s="686"/>
      <c r="D17" s="686"/>
      <c r="E17" s="686"/>
      <c r="F17" s="686"/>
      <c r="G17" s="686"/>
      <c r="H17" s="686"/>
      <c r="I17" s="686"/>
      <c r="J17" s="686"/>
      <c r="K17" s="686"/>
      <c r="L17" s="483"/>
    </row>
    <row r="22" spans="1:19" ht="11.15" customHeight="1" x14ac:dyDescent="0.25">
      <c r="S22" s="481"/>
    </row>
    <row r="23" spans="1:19" ht="11.15" customHeight="1" x14ac:dyDescent="0.25">
      <c r="S23" s="481"/>
    </row>
    <row r="24" spans="1:19" ht="11.15" customHeight="1" x14ac:dyDescent="0.25">
      <c r="S24" s="481"/>
    </row>
    <row r="26" spans="1:19" ht="11.15" customHeight="1" x14ac:dyDescent="0.25">
      <c r="A26" s="517"/>
      <c r="B26" s="484"/>
    </row>
    <row r="29" spans="1:19" ht="11.15" customHeight="1" x14ac:dyDescent="0.25">
      <c r="A29" s="517"/>
      <c r="B29" s="484"/>
    </row>
    <row r="30" spans="1:19" ht="11.15" customHeight="1" x14ac:dyDescent="0.25">
      <c r="A30" s="517"/>
      <c r="B30" s="484"/>
    </row>
    <row r="31" spans="1:19" ht="11.15" customHeight="1" x14ac:dyDescent="0.25">
      <c r="A31" s="517"/>
      <c r="B31" s="484"/>
    </row>
    <row r="32" spans="1:19" ht="11.15" customHeight="1" x14ac:dyDescent="0.25">
      <c r="A32" s="517"/>
      <c r="B32" s="484"/>
    </row>
    <row r="33" spans="1:18" ht="11.15" customHeight="1" x14ac:dyDescent="0.25">
      <c r="M33" s="485"/>
      <c r="O33" s="486"/>
      <c r="P33" s="486"/>
      <c r="Q33" s="486"/>
    </row>
    <row r="34" spans="1:18" ht="11.15" customHeight="1" x14ac:dyDescent="0.25">
      <c r="M34" s="487"/>
      <c r="O34" s="486"/>
      <c r="P34" s="486"/>
      <c r="Q34" s="486"/>
    </row>
    <row r="35" spans="1:18" ht="11.15" customHeight="1" x14ac:dyDescent="0.25">
      <c r="M35" s="468"/>
      <c r="R35" s="486"/>
    </row>
    <row r="38" spans="1:18" ht="11.15" customHeight="1" x14ac:dyDescent="0.25">
      <c r="G38" s="507"/>
      <c r="H38" s="507"/>
      <c r="I38" s="507"/>
      <c r="J38" s="507"/>
      <c r="K38" s="507"/>
      <c r="L38" s="488"/>
      <c r="M38" s="469"/>
      <c r="N38" s="469"/>
      <c r="O38" s="469"/>
      <c r="P38" s="469"/>
      <c r="Q38" s="469"/>
    </row>
    <row r="39" spans="1:18" ht="11.15" customHeight="1" x14ac:dyDescent="0.25">
      <c r="M39" s="469"/>
      <c r="N39" s="469"/>
      <c r="O39" s="469"/>
      <c r="P39" s="469"/>
      <c r="Q39" s="469"/>
      <c r="R39" s="481"/>
    </row>
    <row r="40" spans="1:18" ht="11.15" customHeight="1" x14ac:dyDescent="0.25">
      <c r="M40" s="481"/>
      <c r="N40" s="481"/>
      <c r="O40" s="481"/>
      <c r="P40" s="481"/>
      <c r="Q40" s="481"/>
      <c r="R40" s="481"/>
    </row>
    <row r="41" spans="1:18" ht="11.15" customHeight="1" x14ac:dyDescent="0.25">
      <c r="M41" s="489"/>
      <c r="N41" s="489"/>
      <c r="O41" s="489"/>
      <c r="P41" s="489"/>
      <c r="Q41" s="489"/>
      <c r="R41" s="481"/>
    </row>
    <row r="42" spans="1:18" ht="11.15" customHeight="1" x14ac:dyDescent="0.25">
      <c r="M42" s="489"/>
      <c r="N42" s="489"/>
      <c r="O42" s="489"/>
      <c r="P42" s="489"/>
      <c r="Q42" s="489"/>
      <c r="R42" s="489"/>
    </row>
    <row r="43" spans="1:18" ht="11.15" customHeight="1" x14ac:dyDescent="0.25">
      <c r="M43" s="489"/>
      <c r="N43" s="489"/>
      <c r="O43" s="489"/>
      <c r="P43" s="489"/>
      <c r="Q43" s="489"/>
      <c r="R43" s="489"/>
    </row>
    <row r="44" spans="1:18" ht="11.15" customHeight="1" x14ac:dyDescent="0.25">
      <c r="M44" s="489"/>
      <c r="N44" s="489"/>
      <c r="O44" s="489"/>
      <c r="P44" s="489"/>
      <c r="Q44" s="489"/>
      <c r="R44" s="489"/>
    </row>
    <row r="45" spans="1:18" ht="11.15" customHeight="1" x14ac:dyDescent="0.25">
      <c r="M45" s="481"/>
      <c r="N45" s="481"/>
      <c r="O45" s="481"/>
      <c r="P45" s="481"/>
      <c r="Q45" s="481"/>
      <c r="R45" s="489"/>
    </row>
    <row r="46" spans="1:18" ht="11.15" customHeight="1" x14ac:dyDescent="0.25">
      <c r="A46" s="517"/>
      <c r="B46" s="484"/>
      <c r="M46" s="481"/>
      <c r="N46" s="481"/>
      <c r="O46" s="481"/>
      <c r="P46" s="481"/>
      <c r="Q46" s="481"/>
      <c r="R46" s="481"/>
    </row>
    <row r="47" spans="1:18" ht="11.15" customHeight="1" x14ac:dyDescent="0.25">
      <c r="A47" s="517"/>
      <c r="B47" s="484"/>
      <c r="M47" s="489"/>
      <c r="N47" s="489"/>
      <c r="O47" s="489"/>
      <c r="P47" s="489"/>
      <c r="Q47" s="489"/>
      <c r="R47" s="481"/>
    </row>
    <row r="48" spans="1:18" ht="11.15" customHeight="1" x14ac:dyDescent="0.25">
      <c r="A48" s="517"/>
      <c r="B48" s="484"/>
      <c r="R48" s="489"/>
    </row>
  </sheetData>
  <mergeCells count="3">
    <mergeCell ref="A17:K17"/>
    <mergeCell ref="A1:K1"/>
    <mergeCell ref="A2:K2"/>
  </mergeCells>
  <pageMargins left="1.0236220472440944" right="0.31496062992125984" top="0.78740157480314965" bottom="0.39370078740157483" header="0.51181102362204722" footer="0.51181102362204722"/>
  <pageSetup scale="65" orientation="portrait" r:id="rId1"/>
  <headerFooter alignWithMargins="0"/>
  <colBreaks count="1" manualBreakCount="1">
    <brk id="1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Consolidated Results</vt:lpstr>
      <vt:lpstr>Consolidated Balance</vt:lpstr>
      <vt:lpstr>FEMSA Comercio-Retail Division</vt:lpstr>
      <vt:lpstr>FEMSA Comercio-Health Division</vt:lpstr>
      <vt:lpstr>FEMSA Comercio-Fuel Division</vt:lpstr>
      <vt:lpstr>Coca-Cola FEMSA</vt:lpstr>
      <vt:lpstr>Other Info.</vt:lpstr>
      <vt:lpstr>'Coca-Cola FEMSA'!Print_Area</vt:lpstr>
      <vt:lpstr>'Consolidated Balance'!Print_Area</vt:lpstr>
      <vt:lpstr>'Consolidated Results'!Print_Area</vt:lpstr>
      <vt:lpstr>'FEMSA Comercio-Fuel Division'!Print_Area</vt:lpstr>
      <vt:lpstr>'FEMSA Comercio-Health Division'!Print_Area</vt:lpstr>
      <vt:lpstr>'FEMSA Comercio-Retail Division'!Print_Area</vt:lpstr>
      <vt:lpstr>'Other Info.'!Print_Area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1360303</dc:creator>
  <cp:lastModifiedBy>Manero Martínez Jose Enrique</cp:lastModifiedBy>
  <cp:lastPrinted>2013-04-18T19:00:36Z</cp:lastPrinted>
  <dcterms:created xsi:type="dcterms:W3CDTF">2011-12-21T23:50:30Z</dcterms:created>
  <dcterms:modified xsi:type="dcterms:W3CDTF">2017-09-27T15:45:32Z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