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6\Febrero\Documentos Finales\"/>
    </mc:Choice>
  </mc:AlternateContent>
  <bookViews>
    <workbookView xWindow="0" yWindow="0" windowWidth="21600" windowHeight="9135" tabRatio="998"/>
  </bookViews>
  <sheets>
    <sheet name="Consolidated Results" sheetId="1" r:id="rId1"/>
    <sheet name=" Consolidated Balance" sheetId="4" r:id="rId2"/>
    <sheet name="FEMSA Comercio-Retail Division" sheetId="8" r:id="rId3"/>
    <sheet name="FEMSA Comercio-Fuel Division" sheetId="19" r:id="rId4"/>
    <sheet name="Coca-Cola FEMSA" sheetId="7" r:id="rId5"/>
    <sheet name="Other Info" sheetId="12" r:id="rId6"/>
  </sheets>
  <externalReferences>
    <externalReference r:id="rId7"/>
    <externalReference r:id="rId8"/>
  </externalReferences>
  <definedNames>
    <definedName name="\A" localSheetId="5">[1]Virtuales!#REF!</definedName>
    <definedName name="\B" localSheetId="5">[1]Virtuales!#REF!</definedName>
    <definedName name="\C" localSheetId="5">[1]Virtuales!#REF!</definedName>
    <definedName name="\D" localSheetId="5">[1]Virtuales!#REF!</definedName>
    <definedName name="\E" localSheetId="5">[1]Virtuales!#REF!</definedName>
    <definedName name="\F" localSheetId="5">[1]Virtuales!#REF!</definedName>
    <definedName name="\G" localSheetId="5">[1]Virtuales!#REF!</definedName>
    <definedName name="\H" localSheetId="5">[1]Virtuales!#REF!</definedName>
    <definedName name="\I" localSheetId="5">[1]Virtuales!#REF!</definedName>
    <definedName name="\J" localSheetId="5">[1]Virtuales!#REF!</definedName>
    <definedName name="\K" localSheetId="5">[1]Virtuales!#REF!</definedName>
    <definedName name="\L" localSheetId="5">[1]Virtuales!#REF!</definedName>
    <definedName name="\M" localSheetId="5">[1]Virtuales!#REF!</definedName>
    <definedName name="\N" localSheetId="5">[1]Virtuales!#REF!</definedName>
    <definedName name="\O" localSheetId="5">[1]Virtuales!#REF!</definedName>
    <definedName name="\Z" localSheetId="5">[1]Virtuales!#REF!</definedName>
    <definedName name="ACTCV" localSheetId="5">[1]Virtuales!#REF!</definedName>
    <definedName name="ACTINVER" localSheetId="5">[1]Virtuales!#REF!</definedName>
    <definedName name="capbalance" localSheetId="5">[1]Virtuales!#REF!</definedName>
    <definedName name="CAPTURA" localSheetId="5">[1]Virtuales!#REF!</definedName>
    <definedName name="CAPTURA1" localSheetId="5">[1]Virtuales!#REF!</definedName>
    <definedName name="DESGLOSE" localSheetId="5">[1]Virtuales!#REF!</definedName>
    <definedName name="DESGLOSE_DE_PRINCIPALES_CONCEPTOS_DEL_ESTADO_DE_CAMBIOS" localSheetId="5">[1]Virtuales!#REF!</definedName>
    <definedName name="desglose1" localSheetId="5">[1]Virtuales!#REF!</definedName>
    <definedName name="desglose2" localSheetId="5">[1]Virtuales!#REF!</definedName>
    <definedName name="ebitdaprom" localSheetId="3">#REF!,#REF!,#REF!,#REF!,#REF!,#REF!</definedName>
    <definedName name="ebitdaprom">#REF!,#REF!,#REF!,#REF!,#REF!,#REF!</definedName>
    <definedName name="EDOCAM" localSheetId="5">[1]Virtuales!#REF!</definedName>
    <definedName name="edocamb1" localSheetId="5">[1]Virtuales!#REF!</definedName>
    <definedName name="edocamb2" localSheetId="5">[1]Virtuales!#REF!</definedName>
    <definedName name="EDOCAMBOLSA" localSheetId="5">[1]Virtuales!#REF!</definedName>
    <definedName name="edovar" localSheetId="5">[1]Virtuales!#REF!</definedName>
    <definedName name="EDVAR" localSheetId="5">[1]Virtuales!#REF!</definedName>
    <definedName name="EDVAR1" localSheetId="5">[1]Virtuales!#REF!</definedName>
    <definedName name="edvar2" localSheetId="5">[1]Virtuales!#REF!</definedName>
    <definedName name="FACTOR" localSheetId="5">[1]Virtuales!#REF!</definedName>
    <definedName name="FACTOR_88" localSheetId="5">[1]Virtuales!#REF!</definedName>
    <definedName name="FORNATO" localSheetId="5">[1]Virtuales!#REF!</definedName>
    <definedName name="INDICES" localSheetId="5">[1]Virtuales!#REF!</definedName>
    <definedName name="INVENT89" localSheetId="5">[1]Virtuales!#REF!</definedName>
    <definedName name="kofpc" localSheetId="5">'[2]KOF MÉXICO'!$A$49:$AB$92,'[2]KOF MÉXICO'!$AE$55:$AE$102,'[2]KOF MÉXICO'!$AL$49:$BC$88</definedName>
    <definedName name="_xlnm.Print_Area" localSheetId="1">' Consolidated Balance'!$A$1:$I$54</definedName>
    <definedName name="_xlnm.Print_Area" localSheetId="4">'Coca-Cola FEMSA'!$A$1:$N$25</definedName>
    <definedName name="_xlnm.Print_Area" localSheetId="0">'Consolidated Results'!$A$1:$O$53</definedName>
    <definedName name="_xlnm.Print_Area" localSheetId="3">'FEMSA Comercio-Fuel Division'!$A$1:$N$48</definedName>
    <definedName name="_xlnm.Print_Area" localSheetId="2">'FEMSA Comercio-Retail Division'!$A$1:$O$50</definedName>
    <definedName name="_xlnm.Print_Area" localSheetId="5">'Other Info'!$A$1:$G$19</definedName>
    <definedName name="prueba" localSheetId="5">[1]Virtuales!#REF!</definedName>
    <definedName name="RESLTADOS" localSheetId="5">[1]Virtuales!#REF!</definedName>
    <definedName name="RETACT" localSheetId="5">[1]Virtuales!#REF!</definedName>
    <definedName name="RETAMAF" localSheetId="5">[1]Virtuales!#REF!</definedName>
    <definedName name="RETAMCD" localSheetId="5">[1]Virtuales!#REF!</definedName>
    <definedName name="RETAMINVT" localSheetId="5">[1]Virtuales!#REF!</definedName>
  </definedNames>
  <calcPr calcId="152511"/>
</workbook>
</file>

<file path=xl/calcChain.xml><?xml version="1.0" encoding="utf-8"?>
<calcChain xmlns="http://schemas.openxmlformats.org/spreadsheetml/2006/main">
  <c r="G29" i="8" l="1"/>
  <c r="G28" i="8"/>
  <c r="G27" i="8"/>
  <c r="J7" i="8" l="1"/>
  <c r="E7" i="8" l="1"/>
  <c r="L7" i="8" s="1"/>
  <c r="C6" i="8" l="1"/>
  <c r="J6" i="8"/>
</calcChain>
</file>

<file path=xl/sharedStrings.xml><?xml version="1.0" encoding="utf-8"?>
<sst xmlns="http://schemas.openxmlformats.org/spreadsheetml/2006/main" count="217" uniqueCount="136">
  <si>
    <t>FEMSA</t>
  </si>
  <si>
    <t>Coca-Cola FEMSA</t>
  </si>
  <si>
    <t xml:space="preserve">Total </t>
  </si>
  <si>
    <t>Colombia</t>
  </si>
  <si>
    <t>Venezuela</t>
  </si>
  <si>
    <t>Argentina</t>
  </si>
  <si>
    <t>Total revenues</t>
  </si>
  <si>
    <t>Cost of sales</t>
  </si>
  <si>
    <t>Gross profit</t>
  </si>
  <si>
    <t xml:space="preserve">  Administrative expenses</t>
  </si>
  <si>
    <t xml:space="preserve">  Selling expenses</t>
  </si>
  <si>
    <t>Income tax</t>
  </si>
  <si>
    <t xml:space="preserve">Net consolidated income </t>
  </si>
  <si>
    <t>Net majority income</t>
  </si>
  <si>
    <t>Net minority income</t>
  </si>
  <si>
    <t>% of rev.</t>
  </si>
  <si>
    <t>Depreciation</t>
  </si>
  <si>
    <t>CAPEX</t>
  </si>
  <si>
    <t>Administrative expenses</t>
  </si>
  <si>
    <t>Selling expenses</t>
  </si>
  <si>
    <t>Results of Operations</t>
  </si>
  <si>
    <t>Millions of Pesos</t>
  </si>
  <si>
    <t>Consolidated Income Statement</t>
  </si>
  <si>
    <t>Cash and cash equivalents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</si>
  <si>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</si>
  <si>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</si>
  <si>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</si>
  <si>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</si>
  <si>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</si>
  <si>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</si>
  <si>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Other assets</t>
  </si>
  <si>
    <t>TOTAL ASSETS</t>
  </si>
  <si>
    <t>LIABILITIES &amp; STOCKHOLDERS´ EQUITY</t>
  </si>
  <si>
    <t>Bank loans</t>
  </si>
  <si>
    <t xml:space="preserve">Interest payable      </t>
  </si>
  <si>
    <t>Operating liabilities</t>
  </si>
  <si>
    <t>Total current liabilities</t>
  </si>
  <si>
    <t>Labor liabilities</t>
  </si>
  <si>
    <t>Other liabilities</t>
  </si>
  <si>
    <t>Total liabilities</t>
  </si>
  <si>
    <t>Total stockholders’ equity</t>
  </si>
  <si>
    <t>Consolidated Balance Sheet</t>
  </si>
  <si>
    <t>ASSETS</t>
  </si>
  <si>
    <t>Income from operations</t>
  </si>
  <si>
    <r>
      <t>(1)</t>
    </r>
    <r>
      <rPr>
        <sz val="11"/>
        <color indexed="8"/>
        <rFont val="Arial Narrow"/>
        <family val="2"/>
      </rPr>
      <t xml:space="preserve"> Includes mainly the intangible assets generated by acquisitions.</t>
    </r>
  </si>
  <si>
    <r>
      <t>(2)</t>
    </r>
    <r>
      <rPr>
        <sz val="11"/>
        <color indexed="8"/>
        <rFont val="Arial Narrow"/>
        <family val="2"/>
      </rPr>
      <t xml:space="preserve"> Includes the effect of derivative financial instruments on long-term debt.</t>
    </r>
  </si>
  <si>
    <r>
      <t xml:space="preserve">Intangible assets </t>
    </r>
    <r>
      <rPr>
        <vertAlign val="superscript"/>
        <sz val="11"/>
        <color indexed="8"/>
        <rFont val="Arial Narrow"/>
        <family val="2"/>
      </rPr>
      <t>(1)</t>
    </r>
  </si>
  <si>
    <r>
      <t xml:space="preserve">Long-term debt </t>
    </r>
    <r>
      <rPr>
        <vertAlign val="superscript"/>
        <sz val="11"/>
        <color indexed="8"/>
        <rFont val="Arial Narrow"/>
        <family val="2"/>
      </rPr>
      <t>(2)</t>
    </r>
  </si>
  <si>
    <r>
      <t xml:space="preserve">DEBT MIX 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</si>
  <si>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Average Rate</t>
  </si>
  <si>
    <t>Denominated in:</t>
  </si>
  <si>
    <t xml:space="preserve">   Mexican pesos</t>
  </si>
  <si>
    <t xml:space="preserve">   Colombian pesos</t>
  </si>
  <si>
    <t>Total debt</t>
  </si>
  <si>
    <r>
      <t>Fixed rate</t>
    </r>
    <r>
      <rPr>
        <vertAlign val="superscript"/>
        <sz val="10.199999999999999"/>
        <rFont val="Arial Narrow"/>
        <family val="2"/>
      </rPr>
      <t>(2)</t>
    </r>
  </si>
  <si>
    <r>
      <t>Variable rate</t>
    </r>
    <r>
      <rPr>
        <vertAlign val="superscript"/>
        <sz val="10.199999999999999"/>
        <rFont val="Arial Narrow"/>
        <family val="2"/>
      </rPr>
      <t>(2)</t>
    </r>
  </si>
  <si>
    <t>% of Total Debt</t>
  </si>
  <si>
    <t>DEBT MATURITY PROFILE</t>
  </si>
  <si>
    <r>
      <t>Income from operations</t>
    </r>
    <r>
      <rPr>
        <vertAlign val="superscript"/>
        <sz val="11"/>
        <color indexed="8"/>
        <rFont val="Arial Narrow"/>
        <family val="2"/>
      </rPr>
      <t>(2)</t>
    </r>
  </si>
  <si>
    <t>Sales volumes</t>
  </si>
  <si>
    <t>(Millions of unit cases)</t>
  </si>
  <si>
    <t>Mexico and Central America</t>
  </si>
  <si>
    <t>South America</t>
  </si>
  <si>
    <t>Information of OXXO Stores</t>
  </si>
  <si>
    <t>Total stores</t>
  </si>
  <si>
    <t xml:space="preserve">   Sales (thousands of pesos)</t>
  </si>
  <si>
    <t xml:space="preserve">   Traffic (thousands of transactions)</t>
  </si>
  <si>
    <t xml:space="preserve">   Ticket (pesos)</t>
  </si>
  <si>
    <t>Macroeconomic Information</t>
  </si>
  <si>
    <t>Inflation</t>
  </si>
  <si>
    <t>Per USD</t>
  </si>
  <si>
    <t>Per Mx. Peso</t>
  </si>
  <si>
    <t>Mexico</t>
  </si>
  <si>
    <t>Brazil</t>
  </si>
  <si>
    <t>Euro Zone</t>
  </si>
  <si>
    <r>
      <t>Liquidity</t>
    </r>
    <r>
      <rPr>
        <vertAlign val="superscript"/>
        <sz val="12"/>
        <color indexed="8"/>
        <rFont val="Arial Narrow"/>
        <family val="2"/>
      </rPr>
      <t>(4)</t>
    </r>
  </si>
  <si>
    <r>
      <t>Interest coverage</t>
    </r>
    <r>
      <rPr>
        <vertAlign val="superscript"/>
        <sz val="12"/>
        <color indexed="8"/>
        <rFont val="Arial Narrow"/>
        <family val="2"/>
      </rPr>
      <t>(5)</t>
    </r>
  </si>
  <si>
    <r>
      <t>Leverage</t>
    </r>
    <r>
      <rPr>
        <vertAlign val="superscript"/>
        <sz val="12"/>
        <color indexed="8"/>
        <rFont val="Arial Narrow"/>
        <family val="2"/>
      </rPr>
      <t>(6)</t>
    </r>
  </si>
  <si>
    <r>
      <t>Capitalization</t>
    </r>
    <r>
      <rPr>
        <vertAlign val="superscript"/>
        <sz val="12"/>
        <color indexed="8"/>
        <rFont val="Arial Narrow"/>
        <family val="2"/>
      </rPr>
      <t>(7)</t>
    </r>
  </si>
  <si>
    <r>
      <t>(4)</t>
    </r>
    <r>
      <rPr>
        <sz val="11"/>
        <color indexed="8"/>
        <rFont val="Arial Narrow"/>
        <family val="2"/>
      </rPr>
      <t xml:space="preserve"> Total current assets / total current liabilities.</t>
    </r>
  </si>
  <si>
    <r>
      <t>(5)</t>
    </r>
    <r>
      <rPr>
        <sz val="11"/>
        <color indexed="8"/>
        <rFont val="Arial Narrow"/>
        <family val="2"/>
      </rPr>
      <t xml:space="preserve"> Income from operations + depreciation + amortization &amp; other / interest expense, net.</t>
    </r>
  </si>
  <si>
    <r>
      <t>(6)</t>
    </r>
    <r>
      <rPr>
        <sz val="11"/>
        <color indexed="8"/>
        <rFont val="Arial Narrow"/>
        <family val="2"/>
      </rPr>
      <t xml:space="preserve">  Total liabilities / total stockholders' equity.</t>
    </r>
  </si>
  <si>
    <r>
      <t>(7)</t>
    </r>
    <r>
      <rPr>
        <sz val="11"/>
        <color indexed="8"/>
        <rFont val="Arial Narrow"/>
        <family val="2"/>
      </rPr>
      <t xml:space="preserve"> Total debt / long-term debt + stockholders' equity.</t>
    </r>
  </si>
  <si>
    <t xml:space="preserve">% of Total </t>
  </si>
  <si>
    <t xml:space="preserve">   Argentine pesos</t>
  </si>
  <si>
    <t>Amortization &amp; other non-cash charges</t>
  </si>
  <si>
    <t xml:space="preserve">   Total debt = short-term bank loans + current maturities of long-term debt + long-term bank loans. </t>
  </si>
  <si>
    <t>Current maturities of long-term debt</t>
  </si>
  <si>
    <t>Operative Cash Flow &amp; CAPEX</t>
  </si>
  <si>
    <t>Financial Ratios</t>
  </si>
  <si>
    <t>% Var.</t>
  </si>
  <si>
    <t>Operative Cash Flow (EBITDA)</t>
  </si>
  <si>
    <t xml:space="preserve">  Interest income</t>
  </si>
  <si>
    <t xml:space="preserve">  Interest expense</t>
  </si>
  <si>
    <t xml:space="preserve">  Foreign exchange loss (gain)</t>
  </si>
  <si>
    <t xml:space="preserve">  Other financial expenses (income), net.</t>
  </si>
  <si>
    <r>
      <rPr>
        <vertAlign val="superscript"/>
        <sz val="7.7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LTM = Last twelve months</t>
    </r>
  </si>
  <si>
    <t xml:space="preserve">  Financing expenses, net</t>
  </si>
  <si>
    <r>
      <t xml:space="preserve">% Org </t>
    </r>
    <r>
      <rPr>
        <b/>
        <vertAlign val="superscript"/>
        <sz val="10.1"/>
        <color indexed="8"/>
        <rFont val="Arial Narrow"/>
        <family val="2"/>
      </rPr>
      <t>(A)</t>
    </r>
  </si>
  <si>
    <t>TOTAL LIABILITIES AND STOCKHOLDERS’ EQUITY</t>
  </si>
  <si>
    <r>
      <t>Participation in associates results</t>
    </r>
    <r>
      <rPr>
        <vertAlign val="superscript"/>
        <sz val="11"/>
        <color indexed="8"/>
        <rFont val="Arial Narrow"/>
        <family val="2"/>
      </rPr>
      <t>(3)</t>
    </r>
  </si>
  <si>
    <r>
      <t>(3)</t>
    </r>
    <r>
      <rPr>
        <sz val="11"/>
        <color indexed="8"/>
        <rFont val="Arial Narrow"/>
        <family val="2"/>
      </rPr>
      <t xml:space="preserve"> Mainly represents the equity method participation in Heineken´s results, net.</t>
    </r>
  </si>
  <si>
    <t xml:space="preserve">   Chilean pesos</t>
  </si>
  <si>
    <t>For the fourth quarter :</t>
  </si>
  <si>
    <t xml:space="preserve"> December 30, 2015</t>
  </si>
  <si>
    <t>For the fourth quarter of:</t>
  </si>
  <si>
    <t>For the twelve months of:</t>
  </si>
  <si>
    <t>4Q 2015</t>
  </si>
  <si>
    <r>
      <t>(2)</t>
    </r>
    <r>
      <rPr>
        <sz val="11"/>
        <rFont val="Arial Narrow"/>
        <family val="2"/>
      </rPr>
      <t xml:space="preserve"> Monthly average information per store, considering same stores with more than twelve months of operations. </t>
    </r>
  </si>
  <si>
    <t xml:space="preserve"> best judgment, estimates and assumptions in order to maintain comparability. </t>
  </si>
  <si>
    <t>judgment, estimates and assumptions in order to maintain comparability.</t>
  </si>
  <si>
    <r>
      <t>FEMSA Comercio- Retail Division</t>
    </r>
    <r>
      <rPr>
        <b/>
        <vertAlign val="superscript"/>
        <sz val="11.2"/>
        <color indexed="8"/>
        <rFont val="Arial Narrow"/>
      </rPr>
      <t xml:space="preserve"> (1)</t>
    </r>
  </si>
  <si>
    <r>
      <t>FEMSA Comercio- Fuel Division</t>
    </r>
    <r>
      <rPr>
        <b/>
        <vertAlign val="superscript"/>
        <sz val="11.2"/>
        <color indexed="8"/>
        <rFont val="Arial Narrow"/>
      </rPr>
      <t xml:space="preserve"> (1)</t>
    </r>
  </si>
  <si>
    <r>
      <t>(A)</t>
    </r>
    <r>
      <rPr>
        <b/>
        <sz val="11"/>
        <rFont val="Arial Narrow"/>
        <family val="2"/>
      </rPr>
      <t xml:space="preserve"> % </t>
    </r>
    <r>
      <rPr>
        <sz val="11"/>
        <rFont val="Arial Narrow"/>
        <family val="2"/>
      </rPr>
      <t>Org. represents the variation in a given measure excluding the effects of mergers and acquisitions of  FEMSA Comercio- Retail Division. In preparing this measure, management has used its</t>
    </r>
  </si>
  <si>
    <r>
      <t xml:space="preserve">Other operating expenses (income), net </t>
    </r>
    <r>
      <rPr>
        <vertAlign val="superscript"/>
        <sz val="11"/>
        <rFont val="Arial Narrow"/>
        <family val="2"/>
      </rPr>
      <t>(1)</t>
    </r>
  </si>
  <si>
    <t>Other non-operating expenses (income)</t>
  </si>
  <si>
    <t>Income before income tax and participation in associates results</t>
  </si>
  <si>
    <r>
      <rPr>
        <vertAlign val="superscript"/>
        <sz val="11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</si>
  <si>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11"/>
        <color indexed="8"/>
        <rFont val="Arial Narrow"/>
        <family val="2"/>
      </rPr>
      <t>(2)</t>
    </r>
    <r>
      <rPr>
        <sz val="11"/>
        <color indexed="8"/>
        <rFont val="Arial Narrow"/>
        <family val="2"/>
      </rPr>
      <t xml:space="preserve"> Income from operations = gross profit - administrative and selling expenses  - other operating expenses (income), net.</t>
    </r>
  </si>
  <si>
    <t xml:space="preserve">   U.S. Dollars</t>
  </si>
  <si>
    <t xml:space="preserve">   Brazilian reais</t>
  </si>
  <si>
    <t>Other operating expenses (income), net</t>
  </si>
  <si>
    <t>Operative cash flow</t>
  </si>
  <si>
    <r>
      <t xml:space="preserve">Same-store data: </t>
    </r>
    <r>
      <rPr>
        <vertAlign val="superscript"/>
        <sz val="10.199999999999999"/>
        <color indexed="8"/>
        <rFont val="Arial Narrow"/>
        <family val="2"/>
      </rPr>
      <t>(2)</t>
    </r>
  </si>
  <si>
    <r>
      <t>(1)</t>
    </r>
    <r>
      <rPr>
        <sz val="11"/>
        <rFont val="Arial Narrow"/>
        <family val="2"/>
      </rPr>
      <t xml:space="preserve"> As of the 4Q15, FEMSA Comercio- Fuel Division began to report as a separate segment.</t>
    </r>
  </si>
  <si>
    <t>End-of-period Exchange Rates</t>
  </si>
  <si>
    <t>Chile</t>
  </si>
  <si>
    <t>Total service stations</t>
  </si>
  <si>
    <t>Net new service stations</t>
  </si>
  <si>
    <t>Net new convenience stores</t>
  </si>
  <si>
    <r>
      <t>LTM</t>
    </r>
    <r>
      <rPr>
        <b/>
        <vertAlign val="superscript"/>
        <sz val="8.4"/>
        <rFont val="Arial Narrow"/>
        <family val="2"/>
      </rPr>
      <t>(1)</t>
    </r>
    <r>
      <rPr>
        <b/>
        <sz val="12"/>
        <rFont val="Arial Narrow"/>
        <family val="2"/>
      </rPr>
      <t xml:space="preserve">  Dec-15</t>
    </r>
  </si>
  <si>
    <t>N.S.</t>
  </si>
  <si>
    <t>2021 +</t>
  </si>
  <si>
    <t>Var. p.p.</t>
  </si>
  <si>
    <t>Information of OXXO Gas service stations</t>
  </si>
  <si>
    <t xml:space="preserve">(A) % Org. represents the variation in a given measure excluding the effects of mergers, acquisitions and divestitures of  FEMSA Comercio. In preparing this measure, management has used its best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</si>
</sst>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$&quot;#,##0.00_);[Red]\(&quot;$&quot;#,##0.00\)"/>
    <numFmt numFmtId="43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_-* #,##0.0_-;\-* #,##0.0_-;_-* &quot;-&quot;??_-;_-@_-"/>
    <numFmt numFmtId="172" formatCode="&quot;N$&quot;#,##0_);[Red]\(&quot;N$&quot;#,##0\)"/>
    <numFmt numFmtId="174" formatCode="[$-409]mmmm\-yy;@"/>
    <numFmt numFmtId="175" formatCode="[$-409]mmm\-yy;@"/>
    <numFmt numFmtId="177" formatCode="_(* ###0.0_);_(* \(###0.0\);_(* &quot;-&quot;??_);_(@_)"/>
    <numFmt numFmtId="178" formatCode="#,##0.0_);\(#,##0.0\)"/>
  </numFmts>
  <fonts count="49">
    <font>
      <sz val="10"/>
      <name val="Arial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4"/>
      <color indexed="16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b/>
      <sz val="12"/>
      <color theme="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sz val="12"/>
      <color indexed="12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  <font>
      <vertAlign val="superscript"/>
      <sz val="10"/>
      <color indexed="8"/>
      <name val="Arial Narrow"/>
      <family val="2"/>
    </font>
    <font>
      <sz val="12"/>
      <color indexed="10"/>
      <name val="Arial Narrow"/>
      <family val="2"/>
    </font>
    <font>
      <b/>
      <sz val="12"/>
      <color indexed="9"/>
      <name val="Arial Narrow"/>
      <family val="2"/>
    </font>
    <font>
      <b/>
      <sz val="11"/>
      <name val="Arial Narrow"/>
      <family val="2"/>
    </font>
    <font>
      <sz val="10"/>
      <name val="MS Sans"/>
    </font>
    <font>
      <sz val="14"/>
      <color indexed="16"/>
      <name val="Arial"/>
      <family val="2"/>
    </font>
    <font>
      <b/>
      <sz val="12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0.199999999999999"/>
      <name val="Arial Narrow"/>
      <family val="2"/>
    </font>
    <font>
      <b/>
      <i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b/>
      <sz val="11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10"/>
      <name val="Arial Narrow"/>
      <family val="2"/>
    </font>
    <font>
      <vertAlign val="superscript"/>
      <sz val="12"/>
      <name val="Arial Narrow"/>
      <family val="2"/>
    </font>
    <font>
      <vertAlign val="superscript"/>
      <sz val="10.199999999999999"/>
      <color indexed="8"/>
      <name val="Arial Narrow"/>
      <family val="2"/>
    </font>
    <font>
      <b/>
      <sz val="14"/>
      <name val="Arial Narrow"/>
      <family val="2"/>
    </font>
    <font>
      <b/>
      <vertAlign val="superscript"/>
      <sz val="10.1"/>
      <color indexed="8"/>
      <name val="Arial Narrow"/>
      <family val="2"/>
    </font>
    <font>
      <b/>
      <vertAlign val="superscript"/>
      <sz val="8.4"/>
      <name val="Arial Narrow"/>
      <family val="2"/>
    </font>
    <font>
      <vertAlign val="superscript"/>
      <sz val="7.7"/>
      <color indexed="8"/>
      <name val="Arial Narrow"/>
      <family val="2"/>
    </font>
    <font>
      <sz val="12"/>
      <name val="Arial Narrow"/>
    </font>
    <font>
      <sz val="12"/>
      <color rgb="FFFF0000"/>
      <name val="Arial Narrow"/>
      <family val="2"/>
    </font>
    <font>
      <sz val="11"/>
      <name val="Arial Narrow"/>
    </font>
    <font>
      <b/>
      <vertAlign val="superscript"/>
      <sz val="11.2"/>
      <color indexed="8"/>
      <name val="Arial Narrow"/>
    </font>
    <font>
      <sz val="12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38" fontId="6" fillId="0" borderId="0" applyFont="0" applyFill="0" applyBorder="0" applyAlignment="0" applyProtection="0"/>
    <xf numFmtId="4" fontId="22" fillId="0" borderId="0" applyFont="0" applyFill="0" applyBorder="0" applyAlignment="0" applyProtection="0"/>
    <xf numFmtId="172" fontId="7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6" fillId="0" borderId="0"/>
    <xf numFmtId="40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1">
    <xf numFmtId="0" fontId="0" fillId="0" borderId="0" xfId="0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165" fontId="4" fillId="2" borderId="0" xfId="0" applyNumberFormat="1" applyFont="1" applyFill="1" applyBorder="1" applyAlignment="1">
      <alignment horizontal="centerContinuous" vertical="center"/>
    </xf>
    <xf numFmtId="166" fontId="4" fillId="2" borderId="0" xfId="1" applyNumberFormat="1" applyFont="1" applyFill="1" applyBorder="1" applyAlignment="1">
      <alignment horizontal="centerContinuous" vertical="center"/>
    </xf>
    <xf numFmtId="0" fontId="2" fillId="2" borderId="0" xfId="3" quotePrefix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left"/>
    </xf>
    <xf numFmtId="0" fontId="2" fillId="2" borderId="0" xfId="3" applyFont="1" applyFill="1" applyBorder="1" applyAlignment="1">
      <alignment horizontal="left"/>
    </xf>
    <xf numFmtId="0" fontId="9" fillId="2" borderId="0" xfId="0" applyFont="1" applyFill="1" applyBorder="1"/>
    <xf numFmtId="0" fontId="10" fillId="2" borderId="0" xfId="0" quotePrefix="1" applyFont="1" applyFill="1" applyBorder="1" applyAlignment="1">
      <alignment horizontal="left"/>
    </xf>
    <xf numFmtId="166" fontId="10" fillId="2" borderId="0" xfId="1" applyNumberFormat="1" applyFont="1" applyFill="1" applyBorder="1"/>
    <xf numFmtId="166" fontId="4" fillId="2" borderId="0" xfId="1" applyNumberFormat="1" applyFont="1" applyFill="1" applyBorder="1"/>
    <xf numFmtId="0" fontId="10" fillId="2" borderId="0" xfId="0" applyFont="1" applyFill="1" applyBorder="1"/>
    <xf numFmtId="165" fontId="10" fillId="2" borderId="0" xfId="1" applyNumberFormat="1" applyFont="1" applyFill="1" applyBorder="1"/>
    <xf numFmtId="165" fontId="2" fillId="2" borderId="0" xfId="1" applyNumberFormat="1" applyFont="1" applyFill="1" applyBorder="1"/>
    <xf numFmtId="166" fontId="3" fillId="2" borderId="0" xfId="1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/>
    <xf numFmtId="166" fontId="10" fillId="2" borderId="0" xfId="1" applyNumberFormat="1" applyFont="1" applyFill="1" applyBorder="1" applyAlignment="1">
      <alignment horizontal="right"/>
    </xf>
    <xf numFmtId="0" fontId="10" fillId="2" borderId="1" xfId="0" applyFont="1" applyFill="1" applyBorder="1"/>
    <xf numFmtId="166" fontId="3" fillId="2" borderId="1" xfId="1" applyNumberFormat="1" applyFont="1" applyFill="1" applyBorder="1"/>
    <xf numFmtId="166" fontId="3" fillId="2" borderId="1" xfId="1" applyNumberFormat="1" applyFont="1" applyFill="1" applyBorder="1" applyAlignment="1">
      <alignment horizontal="right"/>
    </xf>
    <xf numFmtId="0" fontId="3" fillId="2" borderId="0" xfId="1" applyNumberFormat="1" applyFont="1" applyFill="1" applyBorder="1"/>
    <xf numFmtId="165" fontId="3" fillId="2" borderId="0" xfId="1" applyNumberFormat="1" applyFont="1" applyFill="1" applyBorder="1"/>
    <xf numFmtId="0" fontId="10" fillId="2" borderId="0" xfId="0" applyFont="1" applyFill="1" applyBorder="1" applyAlignment="1">
      <alignment horizontal="left"/>
    </xf>
    <xf numFmtId="166" fontId="3" fillId="2" borderId="2" xfId="1" applyNumberFormat="1" applyFont="1" applyFill="1" applyBorder="1"/>
    <xf numFmtId="0" fontId="10" fillId="2" borderId="1" xfId="0" applyFont="1" applyFill="1" applyBorder="1" applyAlignment="1">
      <alignment horizontal="left"/>
    </xf>
    <xf numFmtId="165" fontId="4" fillId="2" borderId="0" xfId="1" applyNumberFormat="1" applyFont="1" applyFill="1" applyBorder="1"/>
    <xf numFmtId="167" fontId="10" fillId="2" borderId="0" xfId="2" applyNumberFormat="1" applyFont="1" applyFill="1" applyBorder="1"/>
    <xf numFmtId="0" fontId="15" fillId="2" borderId="0" xfId="0" applyFont="1" applyFill="1" applyBorder="1"/>
    <xf numFmtId="0" fontId="9" fillId="2" borderId="1" xfId="0" applyFont="1" applyFill="1" applyBorder="1"/>
    <xf numFmtId="169" fontId="3" fillId="2" borderId="0" xfId="0" applyNumberFormat="1" applyFont="1" applyFill="1"/>
    <xf numFmtId="0" fontId="10" fillId="2" borderId="0" xfId="0" applyFont="1" applyFill="1"/>
    <xf numFmtId="0" fontId="10" fillId="2" borderId="3" xfId="0" applyFont="1" applyFill="1" applyBorder="1"/>
    <xf numFmtId="169" fontId="3" fillId="2" borderId="3" xfId="0" applyNumberFormat="1" applyFont="1" applyFill="1" applyBorder="1"/>
    <xf numFmtId="0" fontId="3" fillId="2" borderId="1" xfId="0" applyFont="1" applyFill="1" applyBorder="1"/>
    <xf numFmtId="166" fontId="12" fillId="2" borderId="0" xfId="1" applyNumberFormat="1" applyFont="1" applyFill="1" applyBorder="1" applyAlignment="1">
      <alignment horizontal="right"/>
    </xf>
    <xf numFmtId="165" fontId="16" fillId="2" borderId="0" xfId="1" applyNumberFormat="1" applyFont="1" applyFill="1" applyBorder="1" applyAlignment="1">
      <alignment horizontal="right"/>
    </xf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10" fillId="2" borderId="0" xfId="1" applyNumberFormat="1" applyFont="1" applyFill="1" applyAlignment="1">
      <alignment horizontal="center"/>
    </xf>
    <xf numFmtId="43" fontId="4" fillId="2" borderId="0" xfId="1" applyNumberFormat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right"/>
    </xf>
    <xf numFmtId="43" fontId="10" fillId="2" borderId="1" xfId="1" applyNumberFormat="1" applyFont="1" applyFill="1" applyBorder="1" applyAlignment="1">
      <alignment horizontal="center"/>
    </xf>
    <xf numFmtId="10" fontId="4" fillId="2" borderId="0" xfId="2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  <xf numFmtId="0" fontId="14" fillId="2" borderId="0" xfId="0" applyFont="1" applyFill="1"/>
    <xf numFmtId="0" fontId="3" fillId="2" borderId="0" xfId="3" applyFont="1" applyFill="1" applyBorder="1"/>
    <xf numFmtId="0" fontId="8" fillId="2" borderId="2" xfId="0" applyFont="1" applyFill="1" applyBorder="1" applyAlignment="1">
      <alignment horizontal="center"/>
    </xf>
    <xf numFmtId="0" fontId="3" fillId="2" borderId="3" xfId="3" applyFont="1" applyFill="1" applyBorder="1"/>
    <xf numFmtId="0" fontId="3" fillId="2" borderId="0" xfId="3" quotePrefix="1" applyFont="1" applyFill="1" applyBorder="1" applyAlignment="1">
      <alignment horizontal="left"/>
    </xf>
    <xf numFmtId="0" fontId="3" fillId="2" borderId="3" xfId="3" quotePrefix="1" applyFont="1" applyFill="1" applyBorder="1" applyAlignment="1">
      <alignment horizontal="left"/>
    </xf>
    <xf numFmtId="0" fontId="3" fillId="2" borderId="1" xfId="3" applyFont="1" applyFill="1" applyBorder="1"/>
    <xf numFmtId="0" fontId="3" fillId="2" borderId="0" xfId="3" applyFont="1" applyFill="1"/>
    <xf numFmtId="167" fontId="3" fillId="2" borderId="0" xfId="2" applyNumberFormat="1" applyFont="1" applyFill="1" applyBorder="1"/>
    <xf numFmtId="0" fontId="4" fillId="2" borderId="1" xfId="0" applyFont="1" applyFill="1" applyBorder="1" applyAlignment="1">
      <alignment horizontal="left"/>
    </xf>
    <xf numFmtId="166" fontId="2" fillId="0" borderId="0" xfId="0" applyNumberFormat="1" applyFont="1" applyFill="1"/>
    <xf numFmtId="166" fontId="3" fillId="0" borderId="0" xfId="1" applyNumberFormat="1" applyFont="1" applyFill="1"/>
    <xf numFmtId="169" fontId="3" fillId="0" borderId="0" xfId="3" applyNumberFormat="1" applyFont="1" applyFill="1"/>
    <xf numFmtId="171" fontId="2" fillId="0" borderId="0" xfId="3" applyNumberFormat="1" applyFont="1" applyFill="1" applyBorder="1"/>
    <xf numFmtId="166" fontId="2" fillId="0" borderId="0" xfId="3" applyNumberFormat="1" applyFont="1" applyFill="1" applyBorder="1"/>
    <xf numFmtId="0" fontId="3" fillId="2" borderId="4" xfId="0" applyFont="1" applyFill="1" applyBorder="1"/>
    <xf numFmtId="166" fontId="2" fillId="0" borderId="4" xfId="1" applyNumberFormat="1" applyFont="1" applyFill="1" applyBorder="1"/>
    <xf numFmtId="169" fontId="3" fillId="0" borderId="4" xfId="3" applyNumberFormat="1" applyFont="1" applyFill="1" applyBorder="1"/>
    <xf numFmtId="0" fontId="4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3" fillId="2" borderId="0" xfId="8" applyFont="1" applyFill="1"/>
    <xf numFmtId="0" fontId="4" fillId="2" borderId="0" xfId="8" applyFont="1" applyFill="1" applyBorder="1" applyAlignment="1">
      <alignment horizontal="centerContinuous"/>
    </xf>
    <xf numFmtId="0" fontId="3" fillId="2" borderId="0" xfId="8" applyFont="1" applyFill="1" applyBorder="1"/>
    <xf numFmtId="0" fontId="2" fillId="2" borderId="0" xfId="8" applyFont="1" applyFill="1" applyAlignment="1">
      <alignment horizontal="centerContinuous" vertical="center"/>
    </xf>
    <xf numFmtId="165" fontId="4" fillId="2" borderId="0" xfId="8" applyNumberFormat="1" applyFont="1" applyFill="1" applyBorder="1" applyAlignment="1">
      <alignment horizontal="centerContinuous" vertical="center"/>
    </xf>
    <xf numFmtId="0" fontId="4" fillId="2" borderId="0" xfId="8" applyFont="1" applyFill="1" applyBorder="1" applyAlignment="1">
      <alignment horizontal="centerContinuous" vertical="center"/>
    </xf>
    <xf numFmtId="0" fontId="2" fillId="2" borderId="0" xfId="8" applyFont="1" applyFill="1" applyBorder="1" applyAlignment="1">
      <alignment horizontal="centerContinuous" vertical="center"/>
    </xf>
    <xf numFmtId="0" fontId="2" fillId="2" borderId="0" xfId="8" applyFont="1" applyFill="1" applyBorder="1" applyAlignment="1">
      <alignment horizontal="center" vertical="center"/>
    </xf>
    <xf numFmtId="0" fontId="9" fillId="2" borderId="1" xfId="8" applyFont="1" applyFill="1" applyBorder="1"/>
    <xf numFmtId="165" fontId="3" fillId="2" borderId="0" xfId="8" applyNumberFormat="1" applyFont="1" applyFill="1"/>
    <xf numFmtId="0" fontId="10" fillId="2" borderId="0" xfId="8" applyFont="1" applyFill="1"/>
    <xf numFmtId="0" fontId="10" fillId="2" borderId="1" xfId="8" applyFont="1" applyFill="1" applyBorder="1"/>
    <xf numFmtId="0" fontId="3" fillId="2" borderId="2" xfId="8" applyFont="1" applyFill="1" applyBorder="1"/>
    <xf numFmtId="0" fontId="10" fillId="2" borderId="0" xfId="8" applyFont="1" applyFill="1" applyBorder="1"/>
    <xf numFmtId="0" fontId="4" fillId="2" borderId="0" xfId="8" applyFont="1" applyFill="1" applyBorder="1"/>
    <xf numFmtId="0" fontId="13" fillId="2" borderId="0" xfId="8" applyFont="1" applyFill="1"/>
    <xf numFmtId="165" fontId="24" fillId="2" borderId="0" xfId="1" applyNumberFormat="1" applyFont="1" applyFill="1" applyBorder="1"/>
    <xf numFmtId="165" fontId="20" fillId="2" borderId="0" xfId="1" applyNumberFormat="1" applyFont="1" applyFill="1" applyBorder="1"/>
    <xf numFmtId="0" fontId="9" fillId="2" borderId="0" xfId="8" applyFont="1" applyFill="1" applyBorder="1"/>
    <xf numFmtId="169" fontId="3" fillId="2" borderId="3" xfId="2" applyNumberFormat="1" applyFont="1" applyFill="1" applyBorder="1"/>
    <xf numFmtId="167" fontId="3" fillId="2" borderId="3" xfId="2" applyNumberFormat="1" applyFont="1" applyFill="1" applyBorder="1"/>
    <xf numFmtId="0" fontId="3" fillId="3" borderId="0" xfId="8" applyFont="1" applyFill="1" applyBorder="1"/>
    <xf numFmtId="0" fontId="2" fillId="2" borderId="0" xfId="1" applyNumberFormat="1" applyFont="1" applyFill="1" applyAlignment="1">
      <alignment horizontal="right"/>
    </xf>
    <xf numFmtId="167" fontId="3" fillId="2" borderId="2" xfId="2" applyNumberFormat="1" applyFont="1" applyFill="1" applyBorder="1"/>
    <xf numFmtId="0" fontId="3" fillId="2" borderId="0" xfId="8" applyFont="1" applyFill="1" applyAlignment="1">
      <alignment horizontal="left"/>
    </xf>
    <xf numFmtId="165" fontId="4" fillId="2" borderId="0" xfId="8" applyNumberFormat="1" applyFont="1" applyFill="1" applyBorder="1" applyAlignment="1">
      <alignment horizontal="left" vertical="center"/>
    </xf>
    <xf numFmtId="0" fontId="3" fillId="2" borderId="0" xfId="8" applyFont="1" applyFill="1" applyBorder="1" applyAlignment="1">
      <alignment horizontal="left"/>
    </xf>
    <xf numFmtId="165" fontId="24" fillId="2" borderId="0" xfId="1" applyNumberFormat="1" applyFont="1" applyFill="1" applyBorder="1" applyAlignment="1">
      <alignment horizontal="left"/>
    </xf>
    <xf numFmtId="165" fontId="20" fillId="2" borderId="0" xfId="1" applyNumberFormat="1" applyFont="1" applyFill="1" applyBorder="1" applyAlignment="1">
      <alignment horizontal="left"/>
    </xf>
    <xf numFmtId="0" fontId="21" fillId="2" borderId="0" xfId="8" applyFont="1" applyFill="1" applyAlignment="1"/>
    <xf numFmtId="0" fontId="10" fillId="3" borderId="0" xfId="0" applyFont="1" applyFill="1" applyBorder="1"/>
    <xf numFmtId="165" fontId="3" fillId="3" borderId="0" xfId="1" applyNumberFormat="1" applyFont="1" applyFill="1" applyBorder="1"/>
    <xf numFmtId="0" fontId="10" fillId="3" borderId="2" xfId="0" applyFont="1" applyFill="1" applyBorder="1"/>
    <xf numFmtId="165" fontId="3" fillId="3" borderId="2" xfId="1" applyNumberFormat="1" applyFont="1" applyFill="1" applyBorder="1"/>
    <xf numFmtId="166" fontId="3" fillId="3" borderId="2" xfId="1" applyNumberFormat="1" applyFont="1" applyFill="1" applyBorder="1"/>
    <xf numFmtId="0" fontId="10" fillId="3" borderId="2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169" fontId="3" fillId="2" borderId="1" xfId="0" applyNumberFormat="1" applyFont="1" applyFill="1" applyBorder="1"/>
    <xf numFmtId="0" fontId="17" fillId="2" borderId="0" xfId="0" applyFont="1" applyFill="1" applyBorder="1"/>
    <xf numFmtId="169" fontId="3" fillId="2" borderId="2" xfId="0" applyNumberFormat="1" applyFont="1" applyFill="1" applyBorder="1"/>
    <xf numFmtId="166" fontId="12" fillId="2" borderId="1" xfId="1" applyNumberFormat="1" applyFont="1" applyFill="1" applyBorder="1" applyAlignment="1">
      <alignment horizontal="right"/>
    </xf>
    <xf numFmtId="0" fontId="2" fillId="2" borderId="0" xfId="8" applyFont="1" applyFill="1" applyBorder="1" applyAlignment="1">
      <alignment horizontal="centerContinuous"/>
    </xf>
    <xf numFmtId="0" fontId="2" fillId="2" borderId="0" xfId="8" applyFont="1" applyFill="1" applyBorder="1" applyAlignment="1">
      <alignment horizontal="center"/>
    </xf>
    <xf numFmtId="0" fontId="4" fillId="2" borderId="0" xfId="8" applyFont="1" applyFill="1" applyBorder="1" applyAlignment="1">
      <alignment horizontal="right"/>
    </xf>
    <xf numFmtId="165" fontId="4" fillId="2" borderId="0" xfId="8" applyNumberFormat="1" applyFont="1" applyFill="1" applyBorder="1" applyAlignment="1">
      <alignment horizontal="center"/>
    </xf>
    <xf numFmtId="0" fontId="15" fillId="2" borderId="0" xfId="8" applyFont="1" applyFill="1" applyBorder="1"/>
    <xf numFmtId="0" fontId="3" fillId="2" borderId="1" xfId="3" applyFont="1" applyFill="1" applyBorder="1" applyAlignment="1">
      <alignment horizontal="left"/>
    </xf>
    <xf numFmtId="0" fontId="3" fillId="3" borderId="1" xfId="0" applyFont="1" applyFill="1" applyBorder="1"/>
    <xf numFmtId="0" fontId="5" fillId="2" borderId="0" xfId="0" applyFont="1" applyFill="1" applyBorder="1" applyAlignment="1"/>
    <xf numFmtId="0" fontId="26" fillId="2" borderId="2" xfId="0" applyFont="1" applyFill="1" applyBorder="1"/>
    <xf numFmtId="0" fontId="26" fillId="2" borderId="1" xfId="0" applyFont="1" applyFill="1" applyBorder="1"/>
    <xf numFmtId="0" fontId="23" fillId="0" borderId="0" xfId="0" applyFont="1" applyAlignment="1"/>
    <xf numFmtId="165" fontId="32" fillId="2" borderId="0" xfId="1" applyNumberFormat="1" applyFont="1" applyFill="1" applyBorder="1"/>
    <xf numFmtId="165" fontId="32" fillId="2" borderId="1" xfId="1" applyNumberFormat="1" applyFont="1" applyFill="1" applyBorder="1"/>
    <xf numFmtId="165" fontId="32" fillId="3" borderId="2" xfId="1" applyNumberFormat="1" applyFont="1" applyFill="1" applyBorder="1"/>
    <xf numFmtId="165" fontId="32" fillId="2" borderId="1" xfId="1" quotePrefix="1" applyNumberFormat="1" applyFont="1" applyFill="1" applyBorder="1" applyAlignment="1">
      <alignment horizontal="left"/>
    </xf>
    <xf numFmtId="165" fontId="32" fillId="2" borderId="0" xfId="1" quotePrefix="1" applyNumberFormat="1" applyFont="1" applyFill="1" applyBorder="1" applyAlignment="1">
      <alignment horizontal="left"/>
    </xf>
    <xf numFmtId="165" fontId="32" fillId="3" borderId="0" xfId="1" applyNumberFormat="1" applyFont="1" applyFill="1" applyBorder="1"/>
    <xf numFmtId="165" fontId="3" fillId="2" borderId="0" xfId="1" applyNumberFormat="1" applyFont="1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165" fontId="3" fillId="2" borderId="3" xfId="1" applyNumberFormat="1" applyFont="1" applyFill="1" applyBorder="1" applyAlignment="1">
      <alignment horizontal="right"/>
    </xf>
    <xf numFmtId="165" fontId="32" fillId="2" borderId="1" xfId="1" applyNumberFormat="1" applyFont="1" applyFill="1" applyBorder="1" applyAlignment="1">
      <alignment horizontal="right"/>
    </xf>
    <xf numFmtId="0" fontId="32" fillId="2" borderId="1" xfId="0" applyFont="1" applyFill="1" applyBorder="1"/>
    <xf numFmtId="165" fontId="32" fillId="2" borderId="0" xfId="1" applyNumberFormat="1" applyFont="1" applyFill="1" applyBorder="1" applyAlignment="1">
      <alignment horizontal="right"/>
    </xf>
    <xf numFmtId="165" fontId="32" fillId="3" borderId="2" xfId="1" applyNumberFormat="1" applyFont="1" applyFill="1" applyBorder="1" applyAlignment="1">
      <alignment horizontal="right"/>
    </xf>
    <xf numFmtId="165" fontId="32" fillId="2" borderId="3" xfId="1" applyNumberFormat="1" applyFont="1" applyFill="1" applyBorder="1" applyAlignment="1">
      <alignment horizontal="right"/>
    </xf>
    <xf numFmtId="165" fontId="32" fillId="2" borderId="2" xfId="1" applyNumberFormat="1" applyFont="1" applyFill="1" applyBorder="1" applyAlignment="1">
      <alignment horizontal="right"/>
    </xf>
    <xf numFmtId="169" fontId="32" fillId="2" borderId="2" xfId="0" applyNumberFormat="1" applyFont="1" applyFill="1" applyBorder="1"/>
    <xf numFmtId="0" fontId="32" fillId="3" borderId="1" xfId="0" applyFont="1" applyFill="1" applyBorder="1"/>
    <xf numFmtId="169" fontId="32" fillId="2" borderId="1" xfId="0" applyNumberFormat="1" applyFont="1" applyFill="1" applyBorder="1"/>
    <xf numFmtId="169" fontId="32" fillId="2" borderId="3" xfId="0" applyNumberFormat="1" applyFont="1" applyFill="1" applyBorder="1"/>
    <xf numFmtId="165" fontId="34" fillId="2" borderId="0" xfId="1" applyNumberFormat="1" applyFont="1" applyFill="1"/>
    <xf numFmtId="165" fontId="34" fillId="2" borderId="1" xfId="1" applyNumberFormat="1" applyFont="1" applyFill="1" applyBorder="1"/>
    <xf numFmtId="165" fontId="34" fillId="0" borderId="0" xfId="1" applyNumberFormat="1" applyFont="1" applyFill="1"/>
    <xf numFmtId="165" fontId="33" fillId="2" borderId="0" xfId="1" applyNumberFormat="1" applyFont="1" applyFill="1"/>
    <xf numFmtId="165" fontId="33" fillId="2" borderId="2" xfId="1" applyNumberFormat="1" applyFont="1" applyFill="1" applyBorder="1"/>
    <xf numFmtId="165" fontId="33" fillId="2" borderId="0" xfId="8" applyNumberFormat="1" applyFont="1" applyFill="1"/>
    <xf numFmtId="165" fontId="34" fillId="2" borderId="1" xfId="8" applyNumberFormat="1" applyFont="1" applyFill="1" applyBorder="1" applyAlignment="1">
      <alignment horizontal="center"/>
    </xf>
    <xf numFmtId="165" fontId="34" fillId="0" borderId="1" xfId="1" applyNumberFormat="1" applyFont="1" applyFill="1" applyBorder="1"/>
    <xf numFmtId="165" fontId="33" fillId="2" borderId="0" xfId="1" applyNumberFormat="1" applyFont="1" applyFill="1" applyBorder="1"/>
    <xf numFmtId="165" fontId="33" fillId="2" borderId="1" xfId="1" applyNumberFormat="1" applyFont="1" applyFill="1" applyBorder="1"/>
    <xf numFmtId="165" fontId="34" fillId="2" borderId="0" xfId="1" applyNumberFormat="1" applyFont="1" applyFill="1" applyBorder="1"/>
    <xf numFmtId="165" fontId="32" fillId="2" borderId="1" xfId="1" applyNumberFormat="1" applyFont="1" applyFill="1" applyBorder="1" applyAlignment="1">
      <alignment horizontal="center"/>
    </xf>
    <xf numFmtId="0" fontId="35" fillId="3" borderId="0" xfId="8" applyFont="1" applyFill="1" applyAlignment="1"/>
    <xf numFmtId="167" fontId="16" fillId="2" borderId="0" xfId="2" applyNumberFormat="1" applyFont="1" applyFill="1" applyBorder="1"/>
    <xf numFmtId="0" fontId="26" fillId="2" borderId="0" xfId="0" applyFont="1" applyFill="1" applyBorder="1"/>
    <xf numFmtId="166" fontId="24" fillId="2" borderId="0" xfId="1" applyNumberFormat="1" applyFont="1" applyFill="1" applyBorder="1" applyAlignment="1">
      <alignment horizontal="left"/>
    </xf>
    <xf numFmtId="166" fontId="31" fillId="2" borderId="0" xfId="1" applyNumberFormat="1" applyFont="1" applyFill="1" applyAlignment="1">
      <alignment horizontal="right"/>
    </xf>
    <xf numFmtId="166" fontId="31" fillId="2" borderId="1" xfId="1" applyNumberFormat="1" applyFont="1" applyFill="1" applyBorder="1" applyAlignment="1">
      <alignment horizontal="right"/>
    </xf>
    <xf numFmtId="166" fontId="31" fillId="0" borderId="0" xfId="1" applyNumberFormat="1" applyFont="1" applyFill="1" applyAlignment="1">
      <alignment horizontal="right"/>
    </xf>
    <xf numFmtId="166" fontId="32" fillId="2" borderId="0" xfId="1" applyNumberFormat="1" applyFont="1" applyFill="1" applyAlignment="1">
      <alignment horizontal="right"/>
    </xf>
    <xf numFmtId="166" fontId="32" fillId="2" borderId="2" xfId="1" applyNumberFormat="1" applyFont="1" applyFill="1" applyBorder="1" applyAlignment="1">
      <alignment horizontal="right"/>
    </xf>
    <xf numFmtId="166" fontId="32" fillId="2" borderId="0" xfId="8" applyNumberFormat="1" applyFont="1" applyFill="1" applyAlignment="1">
      <alignment horizontal="right"/>
    </xf>
    <xf numFmtId="166" fontId="31" fillId="2" borderId="1" xfId="8" applyNumberFormat="1" applyFont="1" applyFill="1" applyBorder="1" applyAlignment="1">
      <alignment horizontal="right"/>
    </xf>
    <xf numFmtId="166" fontId="31" fillId="0" borderId="1" xfId="1" applyNumberFormat="1" applyFont="1" applyFill="1" applyBorder="1" applyAlignment="1">
      <alignment horizontal="right"/>
    </xf>
    <xf numFmtId="166" fontId="32" fillId="2" borderId="0" xfId="1" applyNumberFormat="1" applyFont="1" applyFill="1" applyBorder="1" applyAlignment="1">
      <alignment horizontal="right"/>
    </xf>
    <xf numFmtId="166" fontId="32" fillId="2" borderId="1" xfId="1" applyNumberFormat="1" applyFont="1" applyFill="1" applyBorder="1" applyAlignment="1">
      <alignment horizontal="right"/>
    </xf>
    <xf numFmtId="166" fontId="31" fillId="2" borderId="0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175" fontId="4" fillId="2" borderId="1" xfId="8" applyNumberFormat="1" applyFont="1" applyFill="1" applyBorder="1" applyAlignment="1">
      <alignment horizontal="right" wrapText="1"/>
    </xf>
    <xf numFmtId="0" fontId="36" fillId="2" borderId="0" xfId="0" applyFont="1" applyFill="1"/>
    <xf numFmtId="0" fontId="0" fillId="2" borderId="0" xfId="0" applyFill="1" applyBorder="1" applyAlignment="1">
      <alignment horizontal="centerContinuous"/>
    </xf>
    <xf numFmtId="0" fontId="2" fillId="2" borderId="0" xfId="0" quotePrefix="1" applyNumberFormat="1" applyFont="1" applyFill="1" applyBorder="1" applyAlignment="1">
      <alignment horizontal="centerContinuous"/>
    </xf>
    <xf numFmtId="0" fontId="28" fillId="2" borderId="1" xfId="0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3" fillId="0" borderId="3" xfId="0" applyFont="1" applyFill="1" applyBorder="1"/>
    <xf numFmtId="167" fontId="3" fillId="2" borderId="0" xfId="0" applyNumberFormat="1" applyFont="1" applyFill="1" applyBorder="1"/>
    <xf numFmtId="0" fontId="18" fillId="2" borderId="0" xfId="0" applyFont="1" applyFill="1"/>
    <xf numFmtId="0" fontId="24" fillId="2" borderId="0" xfId="0" applyFont="1" applyFill="1"/>
    <xf numFmtId="166" fontId="24" fillId="2" borderId="0" xfId="1" applyNumberFormat="1" applyFont="1" applyFill="1" applyBorder="1"/>
    <xf numFmtId="0" fontId="30" fillId="2" borderId="0" xfId="0" applyFont="1" applyFill="1"/>
    <xf numFmtId="0" fontId="30" fillId="2" borderId="2" xfId="0" applyFont="1" applyFill="1" applyBorder="1"/>
    <xf numFmtId="166" fontId="3" fillId="2" borderId="2" xfId="1" applyNumberFormat="1" applyFont="1" applyFill="1" applyBorder="1" applyAlignment="1">
      <alignment horizontal="right"/>
    </xf>
    <xf numFmtId="169" fontId="3" fillId="2" borderId="2" xfId="0" applyNumberFormat="1" applyFont="1" applyFill="1" applyBorder="1" applyAlignment="1">
      <alignment horizontal="right"/>
    </xf>
    <xf numFmtId="169" fontId="3" fillId="2" borderId="3" xfId="0" applyNumberFormat="1" applyFont="1" applyFill="1" applyBorder="1" applyAlignment="1">
      <alignment horizontal="right"/>
    </xf>
    <xf numFmtId="169" fontId="3" fillId="2" borderId="1" xfId="0" applyNumberFormat="1" applyFont="1" applyFill="1" applyBorder="1" applyAlignment="1">
      <alignment horizontal="right"/>
    </xf>
    <xf numFmtId="170" fontId="4" fillId="2" borderId="2" xfId="1" applyNumberFormat="1" applyFont="1" applyFill="1" applyBorder="1" applyAlignment="1">
      <alignment horizontal="right"/>
    </xf>
    <xf numFmtId="43" fontId="4" fillId="2" borderId="3" xfId="1" applyFont="1" applyFill="1" applyBorder="1" applyAlignment="1">
      <alignment horizontal="center"/>
    </xf>
    <xf numFmtId="0" fontId="10" fillId="2" borderId="0" xfId="0" quotePrefix="1" applyFont="1" applyFill="1" applyAlignment="1">
      <alignment horizontal="left"/>
    </xf>
    <xf numFmtId="43" fontId="4" fillId="2" borderId="0" xfId="1" applyFont="1" applyFill="1" applyBorder="1" applyAlignment="1">
      <alignment horizontal="center"/>
    </xf>
    <xf numFmtId="10" fontId="31" fillId="2" borderId="0" xfId="2" applyNumberFormat="1" applyFont="1" applyFill="1" applyBorder="1" applyAlignment="1">
      <alignment horizontal="right"/>
    </xf>
    <xf numFmtId="0" fontId="14" fillId="2" borderId="0" xfId="0" applyFont="1" applyFill="1" applyBorder="1"/>
    <xf numFmtId="0" fontId="37" fillId="2" borderId="0" xfId="0" applyFont="1" applyFill="1" applyBorder="1"/>
    <xf numFmtId="0" fontId="37" fillId="2" borderId="0" xfId="0" applyFont="1" applyFill="1"/>
    <xf numFmtId="0" fontId="25" fillId="3" borderId="0" xfId="0" applyFont="1" applyFill="1"/>
    <xf numFmtId="0" fontId="25" fillId="2" borderId="0" xfId="0" applyFont="1" applyFill="1"/>
    <xf numFmtId="166" fontId="37" fillId="2" borderId="0" xfId="1" applyNumberFormat="1" applyFont="1" applyFill="1" applyBorder="1"/>
    <xf numFmtId="166" fontId="37" fillId="2" borderId="0" xfId="1" applyNumberFormat="1" applyFont="1" applyFill="1"/>
    <xf numFmtId="0" fontId="26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1" xfId="3" applyFont="1" applyFill="1" applyBorder="1" applyAlignment="1">
      <alignment horizontal="center"/>
    </xf>
    <xf numFmtId="166" fontId="3" fillId="2" borderId="4" xfId="1" applyNumberFormat="1" applyFont="1" applyFill="1" applyBorder="1" applyAlignment="1">
      <alignment horizontal="right"/>
    </xf>
    <xf numFmtId="165" fontId="3" fillId="2" borderId="1" xfId="3" applyNumberFormat="1" applyFont="1" applyFill="1" applyBorder="1"/>
    <xf numFmtId="0" fontId="38" fillId="2" borderId="0" xfId="0" quotePrefix="1" applyFont="1" applyFill="1"/>
    <xf numFmtId="166" fontId="3" fillId="2" borderId="0" xfId="0" applyNumberFormat="1" applyFont="1" applyFill="1" applyBorder="1"/>
    <xf numFmtId="166" fontId="2" fillId="2" borderId="1" xfId="1" applyNumberFormat="1" applyFont="1" applyFill="1" applyBorder="1"/>
    <xf numFmtId="0" fontId="13" fillId="2" borderId="0" xfId="0" applyFont="1" applyFill="1" applyBorder="1" applyAlignment="1">
      <alignment horizontal="left"/>
    </xf>
    <xf numFmtId="0" fontId="40" fillId="2" borderId="0" xfId="3" applyFont="1" applyFill="1" applyBorder="1" applyAlignment="1">
      <alignment horizontal="centerContinuous"/>
    </xf>
    <xf numFmtId="0" fontId="15" fillId="2" borderId="0" xfId="8" applyFont="1" applyFill="1" applyBorder="1" applyAlignment="1">
      <alignment horizontal="centerContinuous"/>
    </xf>
    <xf numFmtId="0" fontId="2" fillId="2" borderId="1" xfId="8" applyFont="1" applyFill="1" applyBorder="1" applyAlignment="1">
      <alignment horizontal="centerContinuous"/>
    </xf>
    <xf numFmtId="0" fontId="2" fillId="2" borderId="3" xfId="8" applyFont="1" applyFill="1" applyBorder="1" applyAlignment="1">
      <alignment horizontal="center"/>
    </xf>
    <xf numFmtId="0" fontId="2" fillId="2" borderId="7" xfId="8" applyFont="1" applyFill="1" applyBorder="1" applyAlignment="1">
      <alignment horizontal="centerContinuous"/>
    </xf>
    <xf numFmtId="0" fontId="15" fillId="2" borderId="1" xfId="8" applyFont="1" applyFill="1" applyBorder="1"/>
    <xf numFmtId="0" fontId="2" fillId="2" borderId="1" xfId="8" applyFont="1" applyFill="1" applyBorder="1" applyAlignment="1">
      <alignment horizontal="center"/>
    </xf>
    <xf numFmtId="0" fontId="2" fillId="2" borderId="6" xfId="8" applyFont="1" applyFill="1" applyBorder="1" applyAlignment="1">
      <alignment horizontal="center"/>
    </xf>
    <xf numFmtId="10" fontId="3" fillId="2" borderId="0" xfId="2" applyNumberFormat="1" applyFont="1" applyFill="1" applyBorder="1" applyAlignment="1">
      <alignment horizontal="center"/>
    </xf>
    <xf numFmtId="10" fontId="3" fillId="3" borderId="0" xfId="2" applyNumberFormat="1" applyFont="1" applyFill="1" applyBorder="1" applyAlignment="1">
      <alignment horizontal="center"/>
    </xf>
    <xf numFmtId="43" fontId="3" fillId="2" borderId="7" xfId="1" applyNumberFormat="1" applyFont="1" applyFill="1" applyBorder="1" applyAlignment="1">
      <alignment horizontal="center"/>
    </xf>
    <xf numFmtId="168" fontId="3" fillId="2" borderId="0" xfId="1" applyNumberFormat="1" applyFont="1" applyFill="1" applyBorder="1" applyAlignment="1">
      <alignment horizontal="center"/>
    </xf>
    <xf numFmtId="43" fontId="3" fillId="2" borderId="5" xfId="1" applyNumberFormat="1" applyFont="1" applyFill="1" applyBorder="1" applyAlignment="1">
      <alignment horizontal="center"/>
    </xf>
    <xf numFmtId="175" fontId="2" fillId="2" borderId="1" xfId="8" applyNumberFormat="1" applyFont="1" applyFill="1" applyBorder="1" applyAlignment="1">
      <alignment horizontal="centerContinuous"/>
    </xf>
    <xf numFmtId="174" fontId="2" fillId="2" borderId="3" xfId="8" applyNumberFormat="1" applyFont="1" applyFill="1" applyBorder="1" applyAlignment="1">
      <alignment horizontal="center"/>
    </xf>
    <xf numFmtId="174" fontId="2" fillId="2" borderId="1" xfId="8" applyNumberFormat="1" applyFont="1" applyFill="1" applyBorder="1" applyAlignment="1">
      <alignment horizontal="centerContinuous"/>
    </xf>
    <xf numFmtId="168" fontId="3" fillId="2" borderId="3" xfId="1" applyNumberFormat="1" applyFont="1" applyFill="1" applyBorder="1" applyAlignment="1">
      <alignment horizontal="center"/>
    </xf>
    <xf numFmtId="43" fontId="3" fillId="3" borderId="5" xfId="1" applyNumberFormat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166" fontId="3" fillId="3" borderId="2" xfId="1" applyNumberFormat="1" applyFont="1" applyFill="1" applyBorder="1" applyAlignment="1">
      <alignment horizontal="right"/>
    </xf>
    <xf numFmtId="166" fontId="32" fillId="2" borderId="3" xfId="1" applyNumberFormat="1" applyFont="1" applyFill="1" applyBorder="1" applyAlignment="1">
      <alignment horizontal="right"/>
    </xf>
    <xf numFmtId="166" fontId="32" fillId="3" borderId="2" xfId="1" applyNumberFormat="1" applyFont="1" applyFill="1" applyBorder="1" applyAlignment="1">
      <alignment horizontal="right"/>
    </xf>
    <xf numFmtId="166" fontId="32" fillId="3" borderId="3" xfId="1" applyNumberFormat="1" applyFont="1" applyFill="1" applyBorder="1" applyAlignment="1">
      <alignment horizontal="right"/>
    </xf>
    <xf numFmtId="170" fontId="4" fillId="2" borderId="0" xfId="1" applyNumberFormat="1" applyFont="1" applyFill="1" applyBorder="1" applyAlignment="1">
      <alignment horizontal="right"/>
    </xf>
    <xf numFmtId="43" fontId="10" fillId="2" borderId="0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4" fillId="2" borderId="3" xfId="0" applyFont="1" applyFill="1" applyBorder="1"/>
    <xf numFmtId="169" fontId="3" fillId="2" borderId="0" xfId="0" applyNumberFormat="1" applyFont="1" applyFill="1" applyAlignment="1">
      <alignment horizontal="right"/>
    </xf>
    <xf numFmtId="166" fontId="3" fillId="2" borderId="0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165" fontId="32" fillId="0" borderId="0" xfId="1" quotePrefix="1" applyNumberFormat="1" applyFont="1" applyFill="1" applyBorder="1" applyAlignment="1">
      <alignment horizontal="left"/>
    </xf>
    <xf numFmtId="165" fontId="32" fillId="0" borderId="1" xfId="1" quotePrefix="1" applyNumberFormat="1" applyFont="1" applyFill="1" applyBorder="1" applyAlignment="1">
      <alignment horizontal="left"/>
    </xf>
    <xf numFmtId="166" fontId="3" fillId="3" borderId="0" xfId="1" applyNumberFormat="1" applyFont="1" applyFill="1" applyBorder="1"/>
    <xf numFmtId="0" fontId="10" fillId="2" borderId="2" xfId="0" quotePrefix="1" applyFont="1" applyFill="1" applyBorder="1" applyAlignment="1">
      <alignment horizontal="left"/>
    </xf>
    <xf numFmtId="0" fontId="14" fillId="2" borderId="0" xfId="3" applyFont="1" applyFill="1" applyBorder="1" applyAlignment="1">
      <alignment wrapText="1"/>
    </xf>
    <xf numFmtId="0" fontId="2" fillId="2" borderId="0" xfId="1" applyNumberFormat="1" applyFont="1" applyFill="1" applyBorder="1" applyAlignment="1">
      <alignment horizontal="right"/>
    </xf>
    <xf numFmtId="9" fontId="3" fillId="2" borderId="0" xfId="2" applyNumberFormat="1" applyFont="1" applyFill="1" applyBorder="1"/>
    <xf numFmtId="166" fontId="31" fillId="3" borderId="0" xfId="1" applyNumberFormat="1" applyFont="1" applyFill="1" applyAlignment="1">
      <alignment horizontal="right"/>
    </xf>
    <xf numFmtId="177" fontId="3" fillId="2" borderId="2" xfId="0" applyNumberFormat="1" applyFont="1" applyFill="1" applyBorder="1" applyAlignment="1">
      <alignment horizontal="right"/>
    </xf>
    <xf numFmtId="165" fontId="44" fillId="2" borderId="2" xfId="1" applyNumberFormat="1" applyFont="1" applyFill="1" applyBorder="1" applyAlignment="1">
      <alignment horizontal="right"/>
    </xf>
    <xf numFmtId="165" fontId="44" fillId="2" borderId="3" xfId="1" applyNumberFormat="1" applyFont="1" applyFill="1" applyBorder="1" applyAlignment="1">
      <alignment horizontal="right"/>
    </xf>
    <xf numFmtId="165" fontId="44" fillId="2" borderId="1" xfId="1" applyNumberFormat="1" applyFont="1" applyFill="1" applyBorder="1" applyAlignment="1">
      <alignment horizontal="right"/>
    </xf>
    <xf numFmtId="178" fontId="3" fillId="2" borderId="0" xfId="9" applyNumberFormat="1" applyFont="1" applyFill="1" applyBorder="1"/>
    <xf numFmtId="177" fontId="3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/>
    </xf>
    <xf numFmtId="169" fontId="2" fillId="2" borderId="0" xfId="0" applyNumberFormat="1" applyFont="1" applyFill="1" applyBorder="1"/>
    <xf numFmtId="177" fontId="3" fillId="2" borderId="3" xfId="0" applyNumberFormat="1" applyFont="1" applyFill="1" applyBorder="1" applyAlignment="1">
      <alignment horizontal="right"/>
    </xf>
    <xf numFmtId="166" fontId="3" fillId="3" borderId="1" xfId="1" applyNumberFormat="1" applyFont="1" applyFill="1" applyBorder="1"/>
    <xf numFmtId="49" fontId="2" fillId="3" borderId="1" xfId="8" applyNumberFormat="1" applyFont="1" applyFill="1" applyBorder="1" applyAlignment="1">
      <alignment horizontal="center"/>
    </xf>
    <xf numFmtId="10" fontId="3" fillId="3" borderId="1" xfId="2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right"/>
    </xf>
    <xf numFmtId="166" fontId="3" fillId="3" borderId="0" xfId="1" applyNumberFormat="1" applyFont="1" applyFill="1" applyBorder="1" applyAlignment="1">
      <alignment horizontal="center"/>
    </xf>
    <xf numFmtId="169" fontId="3" fillId="2" borderId="0" xfId="0" applyNumberFormat="1" applyFont="1" applyFill="1" applyBorder="1" applyAlignment="1">
      <alignment horizontal="right"/>
    </xf>
    <xf numFmtId="0" fontId="5" fillId="3" borderId="1" xfId="10" applyFont="1" applyFill="1" applyBorder="1" applyAlignment="1">
      <alignment horizontal="center"/>
    </xf>
    <xf numFmtId="0" fontId="18" fillId="3" borderId="0" xfId="10" applyFont="1" applyFill="1" applyBorder="1"/>
    <xf numFmtId="0" fontId="3" fillId="3" borderId="0" xfId="10" applyFont="1" applyFill="1" applyBorder="1"/>
    <xf numFmtId="0" fontId="5" fillId="3" borderId="0" xfId="10" applyFont="1" applyFill="1" applyBorder="1" applyAlignment="1"/>
    <xf numFmtId="165" fontId="3" fillId="3" borderId="1" xfId="1" applyNumberFormat="1" applyFont="1" applyFill="1" applyBorder="1"/>
    <xf numFmtId="0" fontId="3" fillId="3" borderId="0" xfId="1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horizontal="center"/>
    </xf>
    <xf numFmtId="167" fontId="3" fillId="3" borderId="0" xfId="2" applyNumberFormat="1" applyFont="1" applyFill="1" applyBorder="1"/>
    <xf numFmtId="0" fontId="3" fillId="2" borderId="1" xfId="8" applyFont="1" applyFill="1" applyBorder="1"/>
    <xf numFmtId="0" fontId="3" fillId="3" borderId="2" xfId="0" applyFont="1" applyFill="1" applyBorder="1"/>
    <xf numFmtId="9" fontId="3" fillId="3" borderId="2" xfId="2" applyNumberFormat="1" applyFont="1" applyFill="1" applyBorder="1"/>
    <xf numFmtId="167" fontId="3" fillId="3" borderId="2" xfId="2" applyNumberFormat="1" applyFont="1" applyFill="1" applyBorder="1"/>
    <xf numFmtId="0" fontId="3" fillId="3" borderId="3" xfId="0" applyFont="1" applyFill="1" applyBorder="1"/>
    <xf numFmtId="167" fontId="3" fillId="3" borderId="3" xfId="2" applyNumberFormat="1" applyFont="1" applyFill="1" applyBorder="1"/>
    <xf numFmtId="167" fontId="3" fillId="3" borderId="1" xfId="2" applyNumberFormat="1" applyFont="1" applyFill="1" applyBorder="1"/>
    <xf numFmtId="0" fontId="3" fillId="2" borderId="0" xfId="0" applyFont="1" applyFill="1" applyBorder="1" applyAlignment="1"/>
    <xf numFmtId="167" fontId="3" fillId="2" borderId="0" xfId="2" applyNumberFormat="1" applyFont="1" applyFill="1" applyBorder="1" applyAlignment="1"/>
    <xf numFmtId="0" fontId="3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0" xfId="1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0" xfId="0" applyFont="1" applyFill="1"/>
    <xf numFmtId="0" fontId="17" fillId="2" borderId="0" xfId="3" applyFont="1" applyFill="1"/>
    <xf numFmtId="178" fontId="17" fillId="3" borderId="0" xfId="9" applyNumberFormat="1" applyFont="1" applyFill="1" applyBorder="1"/>
    <xf numFmtId="0" fontId="4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165" fontId="3" fillId="2" borderId="0" xfId="3" applyNumberFormat="1" applyFont="1" applyFill="1" applyBorder="1"/>
    <xf numFmtId="0" fontId="17" fillId="2" borderId="0" xfId="3" applyFont="1" applyFill="1" applyBorder="1"/>
    <xf numFmtId="0" fontId="38" fillId="2" borderId="0" xfId="0" quotePrefix="1" applyFont="1" applyFill="1" applyBorder="1"/>
    <xf numFmtId="1" fontId="48" fillId="2" borderId="1" xfId="0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center"/>
    </xf>
    <xf numFmtId="166" fontId="4" fillId="2" borderId="1" xfId="1" applyNumberFormat="1" applyFont="1" applyFill="1" applyBorder="1" applyAlignment="1">
      <alignment horizontal="center"/>
    </xf>
    <xf numFmtId="166" fontId="44" fillId="2" borderId="0" xfId="1" applyNumberFormat="1" applyFont="1" applyFill="1" applyBorder="1"/>
    <xf numFmtId="43" fontId="3" fillId="3" borderId="6" xfId="1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  <xf numFmtId="165" fontId="44" fillId="2" borderId="0" xfId="1" applyNumberFormat="1" applyFont="1" applyFill="1" applyBorder="1"/>
    <xf numFmtId="0" fontId="5" fillId="2" borderId="0" xfId="0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1" fillId="2" borderId="0" xfId="8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4" fillId="2" borderId="0" xfId="3" applyFont="1" applyFill="1" applyBorder="1" applyAlignment="1">
      <alignment horizontal="left" wrapText="1"/>
    </xf>
    <xf numFmtId="0" fontId="1" fillId="3" borderId="0" xfId="10" applyFont="1" applyFill="1" applyBorder="1" applyAlignment="1">
      <alignment horizontal="center"/>
    </xf>
    <xf numFmtId="0" fontId="5" fillId="3" borderId="0" xfId="1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6" fillId="2" borderId="0" xfId="3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6" fillId="0" borderId="0" xfId="8" applyAlignment="1"/>
    <xf numFmtId="0" fontId="5" fillId="2" borderId="0" xfId="8" applyFont="1" applyFill="1" applyBorder="1" applyAlignment="1">
      <alignment horizontal="center"/>
    </xf>
    <xf numFmtId="0" fontId="2" fillId="2" borderId="1" xfId="8" applyFont="1" applyFill="1" applyBorder="1" applyAlignment="1">
      <alignment horizontal="center"/>
    </xf>
    <xf numFmtId="166" fontId="3" fillId="2" borderId="0" xfId="8" applyNumberFormat="1" applyFont="1" applyFill="1"/>
    <xf numFmtId="165" fontId="16" fillId="2" borderId="0" xfId="1" applyNumberFormat="1" applyFont="1" applyFill="1" applyBorder="1"/>
    <xf numFmtId="167" fontId="2" fillId="2" borderId="0" xfId="2" applyNumberFormat="1" applyFont="1" applyFill="1" applyBorder="1"/>
    <xf numFmtId="165" fontId="45" fillId="2" borderId="1" xfId="1" quotePrefix="1" applyNumberFormat="1" applyFont="1" applyFill="1" applyBorder="1" applyAlignment="1">
      <alignment horizontal="left"/>
    </xf>
    <xf numFmtId="43" fontId="45" fillId="2" borderId="0" xfId="1" quotePrefix="1" applyNumberFormat="1" applyFont="1" applyFill="1" applyBorder="1" applyAlignment="1">
      <alignment horizontal="left"/>
    </xf>
    <xf numFmtId="165" fontId="45" fillId="2" borderId="0" xfId="1" quotePrefix="1" applyNumberFormat="1" applyFont="1" applyFill="1" applyBorder="1" applyAlignment="1">
      <alignment horizontal="left"/>
    </xf>
    <xf numFmtId="165" fontId="45" fillId="2" borderId="0" xfId="1" applyNumberFormat="1" applyFont="1" applyFill="1" applyBorder="1"/>
    <xf numFmtId="165" fontId="45" fillId="3" borderId="2" xfId="1" applyNumberFormat="1" applyFont="1" applyFill="1" applyBorder="1"/>
    <xf numFmtId="165" fontId="45" fillId="3" borderId="0" xfId="1" applyNumberFormat="1" applyFont="1" applyFill="1" applyBorder="1"/>
    <xf numFmtId="9" fontId="45" fillId="2" borderId="0" xfId="2" quotePrefix="1" applyFont="1" applyFill="1" applyBorder="1" applyAlignment="1">
      <alignment horizontal="left"/>
    </xf>
    <xf numFmtId="165" fontId="45" fillId="2" borderId="1" xfId="1" applyNumberFormat="1" applyFont="1" applyFill="1" applyBorder="1"/>
    <xf numFmtId="166" fontId="45" fillId="2" borderId="1" xfId="1" applyNumberFormat="1" applyFont="1" applyFill="1" applyBorder="1" applyAlignment="1">
      <alignment horizontal="right"/>
    </xf>
    <xf numFmtId="166" fontId="45" fillId="2" borderId="2" xfId="1" applyNumberFormat="1" applyFont="1" applyFill="1" applyBorder="1" applyAlignment="1">
      <alignment horizontal="right"/>
    </xf>
    <xf numFmtId="166" fontId="45" fillId="2" borderId="0" xfId="1" applyNumberFormat="1" applyFont="1" applyFill="1" applyBorder="1" applyAlignment="1">
      <alignment horizontal="right"/>
    </xf>
    <xf numFmtId="166" fontId="45" fillId="2" borderId="3" xfId="1" applyNumberFormat="1" applyFont="1" applyFill="1" applyBorder="1" applyAlignment="1">
      <alignment horizontal="right"/>
    </xf>
    <xf numFmtId="166" fontId="45" fillId="3" borderId="2" xfId="1" applyNumberFormat="1" applyFont="1" applyFill="1" applyBorder="1" applyAlignment="1">
      <alignment horizontal="right"/>
    </xf>
    <xf numFmtId="166" fontId="45" fillId="3" borderId="3" xfId="1" applyNumberFormat="1" applyFont="1" applyFill="1" applyBorder="1" applyAlignment="1">
      <alignment horizontal="right"/>
    </xf>
    <xf numFmtId="0" fontId="45" fillId="2" borderId="0" xfId="0" applyFont="1" applyFill="1" applyBorder="1"/>
    <xf numFmtId="166" fontId="16" fillId="2" borderId="0" xfId="1" applyNumberFormat="1" applyFont="1" applyFill="1" applyBorder="1"/>
    <xf numFmtId="166" fontId="45" fillId="2" borderId="0" xfId="1" applyNumberFormat="1" applyFont="1" applyFill="1" applyBorder="1"/>
    <xf numFmtId="0" fontId="45" fillId="2" borderId="0" xfId="0" applyFont="1" applyFill="1"/>
    <xf numFmtId="9" fontId="16" fillId="2" borderId="0" xfId="2" applyFont="1" applyFill="1" applyBorder="1"/>
    <xf numFmtId="0" fontId="16" fillId="2" borderId="1" xfId="0" applyFont="1" applyFill="1" applyBorder="1" applyAlignment="1">
      <alignment horizontal="right"/>
    </xf>
    <xf numFmtId="0" fontId="45" fillId="2" borderId="1" xfId="0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centerContinuous"/>
    </xf>
    <xf numFmtId="169" fontId="45" fillId="2" borderId="3" xfId="0" applyNumberFormat="1" applyFont="1" applyFill="1" applyBorder="1" applyAlignment="1">
      <alignment horizontal="right"/>
    </xf>
    <xf numFmtId="169" fontId="45" fillId="2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167" fontId="3" fillId="0" borderId="0" xfId="2" applyNumberFormat="1" applyFont="1" applyFill="1" applyBorder="1"/>
    <xf numFmtId="0" fontId="3" fillId="0" borderId="0" xfId="3" applyFont="1" applyFill="1"/>
    <xf numFmtId="0" fontId="3" fillId="0" borderId="0" xfId="3" applyFont="1" applyFill="1" applyBorder="1"/>
    <xf numFmtId="0" fontId="1" fillId="0" borderId="0" xfId="10" applyFont="1" applyFill="1" applyBorder="1" applyAlignment="1">
      <alignment horizontal="center"/>
    </xf>
    <xf numFmtId="0" fontId="5" fillId="0" borderId="0" xfId="10" applyFont="1" applyFill="1" applyBorder="1" applyAlignment="1">
      <alignment horizontal="center"/>
    </xf>
    <xf numFmtId="0" fontId="5" fillId="0" borderId="0" xfId="1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/>
    </xf>
    <xf numFmtId="0" fontId="18" fillId="0" borderId="0" xfId="10" applyFont="1" applyFill="1" applyBorder="1"/>
    <xf numFmtId="165" fontId="3" fillId="0" borderId="0" xfId="1" applyNumberFormat="1" applyFont="1" applyFill="1" applyBorder="1"/>
    <xf numFmtId="166" fontId="3" fillId="0" borderId="0" xfId="1" applyNumberFormat="1" applyFont="1" applyFill="1" applyBorder="1"/>
    <xf numFmtId="0" fontId="3" fillId="0" borderId="0" xfId="10" applyFont="1" applyFill="1" applyBorder="1"/>
    <xf numFmtId="0" fontId="5" fillId="0" borderId="0" xfId="10" applyFont="1" applyFill="1" applyBorder="1" applyAlignment="1"/>
    <xf numFmtId="0" fontId="3" fillId="0" borderId="0" xfId="3" applyFont="1" applyFill="1" applyBorder="1" applyAlignment="1">
      <alignment horizontal="left"/>
    </xf>
    <xf numFmtId="0" fontId="3" fillId="0" borderId="0" xfId="10" applyFont="1" applyFill="1" applyBorder="1" applyAlignment="1">
      <alignment horizontal="center"/>
    </xf>
    <xf numFmtId="0" fontId="19" fillId="0" borderId="0" xfId="10" applyFont="1" applyFill="1" applyBorder="1"/>
    <xf numFmtId="0" fontId="10" fillId="0" borderId="0" xfId="0" applyFont="1" applyFill="1" applyBorder="1"/>
    <xf numFmtId="0" fontId="3" fillId="0" borderId="0" xfId="3" quotePrefix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</cellXfs>
  <cellStyles count="13">
    <cellStyle name="Comma" xfId="1" builtinId="3"/>
    <cellStyle name="Comma 2" xfId="11"/>
    <cellStyle name="Comma_IV-trim  2002" xfId="9"/>
    <cellStyle name="Millares [0]_Conc. Act." xfId="4"/>
    <cellStyle name="Millares_B-12 FEMSA Mzo.99" xfId="5"/>
    <cellStyle name="Moneda [0]_CAPITA1" xfId="6"/>
    <cellStyle name="Moneda_ARGENTINA" xfId="7"/>
    <cellStyle name="Normal" xfId="0" builtinId="0"/>
    <cellStyle name="Normal 2" xfId="8"/>
    <cellStyle name="Normal 3" xfId="10"/>
    <cellStyle name="Normal_IV-trim  2002" xfId="3"/>
    <cellStyle name="Percent" xfId="2" builtinId="5"/>
    <cellStyle name="Percent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40</xdr:row>
          <xdr:rowOff>0</xdr:rowOff>
        </xdr:from>
        <xdr:to>
          <xdr:col>5</xdr:col>
          <xdr:colOff>0</xdr:colOff>
          <xdr:row>40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B-12\MARZO\2004\B-12%20FEMSA%20MZ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ARCHIVOS%20RMH\2004\Cuarto%20Trimestre\I-trim%20%20200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HYP B-12 V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ERVEZA"/>
      <sheetName val="KOF MÉXICO"/>
      <sheetName val="KOFBA ps"/>
      <sheetName val="KOFBA pa"/>
      <sheetName val="CERVEZA sin SIX"/>
      <sheetName val="KOF consolidado"/>
      <sheetName val="EMPAQUE"/>
      <sheetName val="OXXO"/>
      <sheetName val="AMOXXO"/>
      <sheetName val="OXXO+AMOXXO"/>
      <sheetName val="Integración Comercio"/>
      <sheetName val="FEMSA LOGÍSTICA"/>
      <sheetName val="Eliminaciones"/>
      <sheetName val="OXXO+AMOXXO con SIX"/>
      <sheetName val="SIX"/>
      <sheetName val="Amarre UAFIR"/>
      <sheetName val="ANALISIS-español"/>
      <sheetName val="ANALISIS-ingles"/>
    </sheetNames>
    <sheetDataSet>
      <sheetData sheetId="0"/>
      <sheetData sheetId="1"/>
      <sheetData sheetId="2" refreshError="1">
        <row r="49">
          <cell r="A49" t="str">
            <v>Utilildad Oper´n</v>
          </cell>
          <cell r="C49">
            <v>1158.3139999999999</v>
          </cell>
          <cell r="D49">
            <v>1003.259</v>
          </cell>
          <cell r="E49">
            <v>972.23700000000008</v>
          </cell>
          <cell r="F49">
            <v>829.12900000000013</v>
          </cell>
          <cell r="G49">
            <v>634.91500000000019</v>
          </cell>
          <cell r="H49">
            <v>397.95000000000027</v>
          </cell>
          <cell r="I49">
            <v>358.9069999999997</v>
          </cell>
          <cell r="J49">
            <v>270.33199999999988</v>
          </cell>
          <cell r="L49">
            <v>2681.5530000000017</v>
          </cell>
          <cell r="M49">
            <v>2278.3800000000006</v>
          </cell>
          <cell r="N49">
            <v>1910.5840000000007</v>
          </cell>
          <cell r="O49">
            <v>1466.2520000000004</v>
          </cell>
          <cell r="P49">
            <v>1019.4540000000006</v>
          </cell>
          <cell r="Q49">
            <v>953.52200000000039</v>
          </cell>
          <cell r="R49">
            <v>713.99500000000012</v>
          </cell>
          <cell r="T49">
            <v>4207.3949999999986</v>
          </cell>
          <cell r="U49">
            <v>3462.027</v>
          </cell>
          <cell r="V49">
            <v>2970.3840000000009</v>
          </cell>
          <cell r="W49">
            <v>2273.17</v>
          </cell>
          <cell r="X49">
            <v>1587.9740000000006</v>
          </cell>
          <cell r="Y49">
            <v>1511.1659999999988</v>
          </cell>
          <cell r="Z49">
            <v>1195.2049999999995</v>
          </cell>
          <cell r="AB49">
            <v>5815.371000000001</v>
          </cell>
          <cell r="AL49" t="str">
            <v>Uafir Comparable</v>
          </cell>
          <cell r="AN49">
            <v>1158.3</v>
          </cell>
          <cell r="AO49">
            <v>1001.2</v>
          </cell>
          <cell r="AP49">
            <v>15.7</v>
          </cell>
          <cell r="AQ49">
            <v>970.1</v>
          </cell>
          <cell r="AR49">
            <v>3.2</v>
          </cell>
          <cell r="AS49">
            <v>-1158.3</v>
          </cell>
          <cell r="AT49">
            <v>1680.3999999999999</v>
          </cell>
          <cell r="AU49">
            <v>-168.9</v>
          </cell>
          <cell r="AV49">
            <v>1304.0999999999999</v>
          </cell>
          <cell r="AW49">
            <v>28.9</v>
          </cell>
          <cell r="AX49">
            <v>0</v>
          </cell>
          <cell r="AY49">
            <v>1525.7999999999997</v>
          </cell>
          <cell r="AZ49">
            <v>-100</v>
          </cell>
          <cell r="BA49">
            <v>1181.7000000000003</v>
          </cell>
          <cell r="BB49">
            <v>29.1</v>
          </cell>
          <cell r="BC49">
            <v>0</v>
          </cell>
        </row>
        <row r="50">
          <cell r="A50" t="str">
            <v>Amort Goodwill</v>
          </cell>
          <cell r="C50">
            <v>0</v>
          </cell>
          <cell r="D50">
            <v>2.0739999999999998</v>
          </cell>
          <cell r="E50">
            <v>2.09</v>
          </cell>
          <cell r="F50">
            <v>2.0779999999999998</v>
          </cell>
          <cell r="G50">
            <v>2.0579999999999998</v>
          </cell>
          <cell r="H50">
            <v>2.0350000000000001</v>
          </cell>
          <cell r="I50">
            <v>2.0299999999999998</v>
          </cell>
          <cell r="J50">
            <v>0</v>
          </cell>
          <cell r="L50">
            <v>0</v>
          </cell>
          <cell r="M50">
            <v>4.1840000000000002</v>
          </cell>
          <cell r="N50">
            <v>4.1159999999999997</v>
          </cell>
          <cell r="O50">
            <v>3.9620000000000002</v>
          </cell>
          <cell r="P50">
            <v>4.1319999999999997</v>
          </cell>
          <cell r="Q50">
            <v>4.0599999999999996</v>
          </cell>
          <cell r="R50">
            <v>0</v>
          </cell>
          <cell r="T50">
            <v>0</v>
          </cell>
          <cell r="U50">
            <v>6.1580000000000004</v>
          </cell>
          <cell r="V50">
            <v>6.1779999999999999</v>
          </cell>
          <cell r="W50">
            <v>6.0369999999999999</v>
          </cell>
          <cell r="X50">
            <v>6.1760000000000002</v>
          </cell>
          <cell r="Y50">
            <v>6.1820000000000004</v>
          </cell>
          <cell r="Z50">
            <v>0</v>
          </cell>
          <cell r="AB50">
            <v>0</v>
          </cell>
          <cell r="AL50" t="str">
            <v>Servs Corp´s</v>
          </cell>
          <cell r="AN50">
            <v>0</v>
          </cell>
          <cell r="AO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</row>
        <row r="51">
          <cell r="A51" t="str">
            <v>Uafir Comparable</v>
          </cell>
          <cell r="C51">
            <v>1158.3139999999999</v>
          </cell>
          <cell r="D51">
            <v>1001.1850000000001</v>
          </cell>
          <cell r="E51">
            <v>970.14700000000005</v>
          </cell>
          <cell r="F51">
            <v>827.05100000000016</v>
          </cell>
          <cell r="G51">
            <v>632.8570000000002</v>
          </cell>
          <cell r="H51">
            <v>395.91500000000025</v>
          </cell>
          <cell r="I51">
            <v>356.87699999999973</v>
          </cell>
          <cell r="J51">
            <v>270.33199999999988</v>
          </cell>
          <cell r="L51">
            <v>2681.5530000000017</v>
          </cell>
          <cell r="M51">
            <v>2274.1960000000004</v>
          </cell>
          <cell r="N51">
            <v>1906.4680000000008</v>
          </cell>
          <cell r="O51">
            <v>1462.2900000000004</v>
          </cell>
          <cell r="P51">
            <v>1015.3220000000007</v>
          </cell>
          <cell r="Q51">
            <v>949.46200000000044</v>
          </cell>
          <cell r="R51">
            <v>713.99500000000012</v>
          </cell>
          <cell r="T51">
            <v>4207.3949999999986</v>
          </cell>
          <cell r="U51">
            <v>3455.8690000000001</v>
          </cell>
          <cell r="V51">
            <v>2964.206000000001</v>
          </cell>
          <cell r="W51">
            <v>2267.1330000000003</v>
          </cell>
          <cell r="X51">
            <v>1581.7980000000007</v>
          </cell>
          <cell r="Y51">
            <v>1504.9839999999988</v>
          </cell>
          <cell r="Z51">
            <v>1195.2049999999995</v>
          </cell>
          <cell r="AB51">
            <v>5815.371000000001</v>
          </cell>
          <cell r="AL51" t="str">
            <v>UAFIR</v>
          </cell>
          <cell r="AN51">
            <v>1158.3</v>
          </cell>
          <cell r="AO51">
            <v>1001.2</v>
          </cell>
          <cell r="AP51">
            <v>15.7</v>
          </cell>
          <cell r="AQ51">
            <v>970.1</v>
          </cell>
          <cell r="AR51">
            <v>3.2</v>
          </cell>
          <cell r="AS51">
            <v>-1158.3</v>
          </cell>
          <cell r="AT51">
            <v>1680.3999999999999</v>
          </cell>
          <cell r="AU51">
            <v>-168.9</v>
          </cell>
          <cell r="AV51">
            <v>1304.0999999999999</v>
          </cell>
          <cell r="AW51">
            <v>28.9</v>
          </cell>
          <cell r="AX51">
            <v>0</v>
          </cell>
          <cell r="AY51">
            <v>1525.7999999999997</v>
          </cell>
          <cell r="AZ51">
            <v>-100</v>
          </cell>
          <cell r="BA51">
            <v>1181.7000000000003</v>
          </cell>
          <cell r="BB51">
            <v>29.1</v>
          </cell>
          <cell r="BC51">
            <v>0</v>
          </cell>
        </row>
        <row r="52">
          <cell r="A52" t="str">
            <v>Servs Corp´s</v>
          </cell>
          <cell r="C52">
            <v>0</v>
          </cell>
          <cell r="D52">
            <v>1.00000000009004E-3</v>
          </cell>
          <cell r="E52">
            <v>0</v>
          </cell>
          <cell r="F52">
            <v>0</v>
          </cell>
          <cell r="G52">
            <v>0</v>
          </cell>
          <cell r="H52">
            <v>-9.9999999974897946E-4</v>
          </cell>
          <cell r="I52">
            <v>0</v>
          </cell>
          <cell r="J52">
            <v>0</v>
          </cell>
          <cell r="L52">
            <v>0</v>
          </cell>
          <cell r="M52">
            <v>-9.9999999974897946E-4</v>
          </cell>
          <cell r="N52">
            <v>1.0000000006584742E-3</v>
          </cell>
          <cell r="O52">
            <v>-1.9999999994979589E-3</v>
          </cell>
          <cell r="P52">
            <v>0</v>
          </cell>
          <cell r="Q52">
            <v>1.0000000004311005E-3</v>
          </cell>
          <cell r="R52">
            <v>-9.999999998626663E-4</v>
          </cell>
          <cell r="T52">
            <v>9.9999999838473741E-4</v>
          </cell>
          <cell r="U52">
            <v>0</v>
          </cell>
          <cell r="V52">
            <v>-9.9999999883948476E-4</v>
          </cell>
          <cell r="W52">
            <v>0</v>
          </cell>
          <cell r="X52">
            <v>-9.9999999929423211E-4</v>
          </cell>
          <cell r="Y52">
            <v>9.9999999883948476E-4</v>
          </cell>
          <cell r="Z52">
            <v>9.9999999952160579E-4</v>
          </cell>
          <cell r="AB52">
            <v>0</v>
          </cell>
          <cell r="AL52" t="str">
            <v>Depreciación</v>
          </cell>
          <cell r="AN52">
            <v>167.1</v>
          </cell>
          <cell r="AO52">
            <v>94.9</v>
          </cell>
          <cell r="AP52">
            <v>76.099999999999994</v>
          </cell>
          <cell r="AQ52">
            <v>108.3</v>
          </cell>
          <cell r="AR52">
            <v>-12.4</v>
          </cell>
          <cell r="AS52">
            <v>-167.1</v>
          </cell>
          <cell r="AT52">
            <v>148.79999999999998</v>
          </cell>
          <cell r="AU52">
            <v>-212.3</v>
          </cell>
          <cell r="AV52">
            <v>112.60000000000001</v>
          </cell>
          <cell r="AW52">
            <v>32.1</v>
          </cell>
          <cell r="AX52">
            <v>0</v>
          </cell>
          <cell r="AY52">
            <v>181</v>
          </cell>
          <cell r="AZ52">
            <v>-100</v>
          </cell>
          <cell r="BA52">
            <v>111.29999999999998</v>
          </cell>
          <cell r="BB52">
            <v>62.6</v>
          </cell>
          <cell r="BC52">
            <v>0</v>
          </cell>
        </row>
        <row r="53">
          <cell r="A53" t="str">
            <v>UAFIR</v>
          </cell>
          <cell r="C53">
            <v>1158.3140000000001</v>
          </cell>
          <cell r="D53">
            <v>1001.184</v>
          </cell>
          <cell r="E53">
            <v>970.14700000000005</v>
          </cell>
          <cell r="F53">
            <v>827.05100000000004</v>
          </cell>
          <cell r="G53">
            <v>632.85699999999997</v>
          </cell>
          <cell r="H53">
            <v>395.916</v>
          </cell>
          <cell r="I53">
            <v>356.87700000000001</v>
          </cell>
          <cell r="J53">
            <v>270.33199999999999</v>
          </cell>
          <cell r="L53">
            <v>2681.5529999999999</v>
          </cell>
          <cell r="M53">
            <v>2274.1970000000001</v>
          </cell>
          <cell r="N53">
            <v>1906.4670000000001</v>
          </cell>
          <cell r="O53">
            <v>1462.2919999999999</v>
          </cell>
          <cell r="P53">
            <v>1015.322</v>
          </cell>
          <cell r="Q53">
            <v>949.46100000000001</v>
          </cell>
          <cell r="R53">
            <v>713.99599999999998</v>
          </cell>
          <cell r="T53">
            <v>4207.3940000000002</v>
          </cell>
          <cell r="U53">
            <v>3455.8690000000001</v>
          </cell>
          <cell r="V53">
            <v>2964.2069999999999</v>
          </cell>
          <cell r="W53">
            <v>2267.1329999999998</v>
          </cell>
          <cell r="X53">
            <v>1581.799</v>
          </cell>
          <cell r="Y53">
            <v>1504.9829999999999</v>
          </cell>
          <cell r="Z53">
            <v>1195.204</v>
          </cell>
          <cell r="AB53">
            <v>5815.3710000000001</v>
          </cell>
          <cell r="AL53" t="str">
            <v>Cargos Virtuales</v>
          </cell>
          <cell r="AN53">
            <v>172.00000000000014</v>
          </cell>
          <cell r="AO53">
            <v>77.399999999999949</v>
          </cell>
          <cell r="AP53">
            <v>122.2</v>
          </cell>
          <cell r="AQ53">
            <v>91.199999999999889</v>
          </cell>
          <cell r="AR53">
            <v>-15.1</v>
          </cell>
          <cell r="AS53">
            <v>-172.00000000000014</v>
          </cell>
          <cell r="AT53">
            <v>113.80000000000015</v>
          </cell>
          <cell r="AU53">
            <v>-251.1</v>
          </cell>
          <cell r="AV53">
            <v>116.00000000000036</v>
          </cell>
          <cell r="AW53">
            <v>-1.9</v>
          </cell>
          <cell r="AX53">
            <v>0</v>
          </cell>
          <cell r="AY53">
            <v>174.80000000000064</v>
          </cell>
          <cell r="AZ53">
            <v>-100</v>
          </cell>
          <cell r="BA53">
            <v>98.099999999999653</v>
          </cell>
          <cell r="BB53">
            <v>78.2</v>
          </cell>
          <cell r="BC53">
            <v>0</v>
          </cell>
        </row>
        <row r="54">
          <cell r="A54" t="str">
            <v>Depreciación</v>
          </cell>
          <cell r="C54">
            <v>167.06899999999999</v>
          </cell>
          <cell r="D54">
            <v>94.94</v>
          </cell>
          <cell r="E54">
            <v>108.31</v>
          </cell>
          <cell r="F54">
            <v>127.417</v>
          </cell>
          <cell r="G54">
            <v>126.19499999999999</v>
          </cell>
          <cell r="H54">
            <v>126.64</v>
          </cell>
          <cell r="I54">
            <v>79.611999999999995</v>
          </cell>
          <cell r="J54">
            <v>88.346999999999994</v>
          </cell>
          <cell r="L54">
            <v>243.71199999999999</v>
          </cell>
          <cell r="M54">
            <v>220.90899999999999</v>
          </cell>
          <cell r="N54">
            <v>271.99099999999999</v>
          </cell>
          <cell r="O54">
            <v>246.75800000000001</v>
          </cell>
          <cell r="P54">
            <v>259.45400000000001</v>
          </cell>
          <cell r="Q54">
            <v>153.55600000000001</v>
          </cell>
          <cell r="R54">
            <v>155.66499999999999</v>
          </cell>
          <cell r="T54">
            <v>424.68900000000002</v>
          </cell>
          <cell r="U54">
            <v>332.2</v>
          </cell>
          <cell r="V54">
            <v>402.98399999999998</v>
          </cell>
          <cell r="W54">
            <v>412.10300000000001</v>
          </cell>
          <cell r="X54">
            <v>381.14600000000002</v>
          </cell>
          <cell r="Y54">
            <v>235.90799999999999</v>
          </cell>
          <cell r="Z54">
            <v>227.59700000000001</v>
          </cell>
          <cell r="AB54">
            <v>589.851</v>
          </cell>
          <cell r="AL54" t="str">
            <v>Ebitda</v>
          </cell>
          <cell r="AN54">
            <v>1497.4</v>
          </cell>
          <cell r="AO54">
            <v>1173.5</v>
          </cell>
          <cell r="AP54">
            <v>27.6</v>
          </cell>
          <cell r="AQ54">
            <v>1169.5999999999999</v>
          </cell>
          <cell r="AR54">
            <v>0.3</v>
          </cell>
          <cell r="AS54">
            <v>-1497.4</v>
          </cell>
          <cell r="AT54">
            <v>1943</v>
          </cell>
          <cell r="AU54">
            <v>-177.1</v>
          </cell>
          <cell r="AV54">
            <v>1532.7000000000003</v>
          </cell>
          <cell r="AW54">
            <v>26.8</v>
          </cell>
          <cell r="AX54">
            <v>0</v>
          </cell>
          <cell r="AY54">
            <v>1881.6000000000004</v>
          </cell>
          <cell r="AZ54">
            <v>-100</v>
          </cell>
          <cell r="BA54">
            <v>1391.1</v>
          </cell>
          <cell r="BB54">
            <v>35.299999999999997</v>
          </cell>
          <cell r="BC54">
            <v>0</v>
          </cell>
        </row>
        <row r="55">
          <cell r="A55" t="str">
            <v>Cargos Virtuales</v>
          </cell>
          <cell r="C55">
            <v>172.00099999999995</v>
          </cell>
          <cell r="D55">
            <v>77.366000000000042</v>
          </cell>
          <cell r="E55">
            <v>91.179999999999893</v>
          </cell>
          <cell r="F55">
            <v>95.813999999999879</v>
          </cell>
          <cell r="G55">
            <v>111.43700000000007</v>
          </cell>
          <cell r="H55">
            <v>102.39199999999998</v>
          </cell>
          <cell r="I55">
            <v>88.53</v>
          </cell>
          <cell r="J55">
            <v>67.116000000000028</v>
          </cell>
          <cell r="L55">
            <v>191.18900000000031</v>
          </cell>
          <cell r="M55">
            <v>207.22300000000007</v>
          </cell>
          <cell r="N55">
            <v>184.50999999999976</v>
          </cell>
          <cell r="O55">
            <v>225.03900000000002</v>
          </cell>
          <cell r="P55">
            <v>210.66799999999995</v>
          </cell>
          <cell r="Q55">
            <v>176.87300000000008</v>
          </cell>
          <cell r="R55">
            <v>134.99200000000005</v>
          </cell>
          <cell r="T55">
            <v>366.00599999999969</v>
          </cell>
          <cell r="U55">
            <v>305.32499999999965</v>
          </cell>
          <cell r="V55">
            <v>292.82799999999992</v>
          </cell>
          <cell r="W55">
            <v>356.24600000000015</v>
          </cell>
          <cell r="X55">
            <v>304.85599999999994</v>
          </cell>
          <cell r="Y55">
            <v>273.88</v>
          </cell>
          <cell r="Z55">
            <v>196.16399999999996</v>
          </cell>
          <cell r="AB55">
            <v>429.68200000000036</v>
          </cell>
          <cell r="AE55">
            <v>477.6759999999997</v>
          </cell>
        </row>
        <row r="56">
          <cell r="A56" t="str">
            <v>Ebitda</v>
          </cell>
          <cell r="C56">
            <v>1497.384</v>
          </cell>
          <cell r="D56">
            <v>1173.49</v>
          </cell>
          <cell r="E56">
            <v>1169.6369999999999</v>
          </cell>
          <cell r="F56">
            <v>1050.2819999999999</v>
          </cell>
          <cell r="G56">
            <v>870.48900000000003</v>
          </cell>
          <cell r="H56">
            <v>624.94799999999998</v>
          </cell>
          <cell r="I56">
            <v>525.01900000000001</v>
          </cell>
          <cell r="J56">
            <v>425.79500000000002</v>
          </cell>
          <cell r="L56">
            <v>3116.4540000000002</v>
          </cell>
          <cell r="M56">
            <v>2702.3290000000002</v>
          </cell>
          <cell r="N56">
            <v>2362.9679999999998</v>
          </cell>
          <cell r="O56">
            <v>1934.0889999999999</v>
          </cell>
          <cell r="P56">
            <v>1485.444</v>
          </cell>
          <cell r="Q56">
            <v>1279.8900000000001</v>
          </cell>
          <cell r="R56">
            <v>1004.653</v>
          </cell>
          <cell r="T56">
            <v>4998.0889999999999</v>
          </cell>
          <cell r="U56">
            <v>4093.3939999999998</v>
          </cell>
          <cell r="V56">
            <v>3660.0189999999998</v>
          </cell>
          <cell r="W56">
            <v>3035.482</v>
          </cell>
          <cell r="X56">
            <v>2267.8009999999999</v>
          </cell>
          <cell r="Y56">
            <v>2014.771</v>
          </cell>
          <cell r="Z56">
            <v>1618.9649999999999</v>
          </cell>
          <cell r="AB56">
            <v>6834.9040000000005</v>
          </cell>
          <cell r="AE56">
            <v>4296.6149999999998</v>
          </cell>
          <cell r="AL56" t="str">
            <v>UAFIR Comparable/Ventas</v>
          </cell>
          <cell r="AN56">
            <v>19.100000000000001</v>
          </cell>
          <cell r="AO56">
            <v>26.2</v>
          </cell>
          <cell r="AP56">
            <v>-7.0999999999999979</v>
          </cell>
          <cell r="AQ56">
            <v>25.4</v>
          </cell>
          <cell r="AR56">
            <v>0.80000000000000071</v>
          </cell>
          <cell r="AS56">
            <v>19.100000000000001</v>
          </cell>
          <cell r="AT56">
            <v>25.6</v>
          </cell>
          <cell r="AU56">
            <v>-6.5</v>
          </cell>
          <cell r="AV56">
            <v>28.2</v>
          </cell>
          <cell r="AW56">
            <v>-2.5999999999999979</v>
          </cell>
          <cell r="AX56" t="e">
            <v>#DIV/0!</v>
          </cell>
          <cell r="AY56">
            <v>21.9</v>
          </cell>
          <cell r="AZ56" t="e">
            <v>#DIV/0!</v>
          </cell>
          <cell r="BA56">
            <v>27.1</v>
          </cell>
          <cell r="BB56">
            <v>-5.2000000000000028</v>
          </cell>
          <cell r="BC56" t="e">
            <v>#DIV/0!</v>
          </cell>
        </row>
        <row r="57">
          <cell r="A57" t="str">
            <v>Total c. virtuales</v>
          </cell>
          <cell r="C57">
            <v>339.06999999999994</v>
          </cell>
          <cell r="D57">
            <v>172.30600000000004</v>
          </cell>
          <cell r="E57">
            <v>199.4899999999999</v>
          </cell>
          <cell r="F57">
            <v>223.23099999999988</v>
          </cell>
          <cell r="G57">
            <v>237.63200000000006</v>
          </cell>
          <cell r="H57">
            <v>229.03199999999998</v>
          </cell>
          <cell r="I57">
            <v>168.142</v>
          </cell>
          <cell r="J57">
            <v>155.46300000000002</v>
          </cell>
          <cell r="L57">
            <v>434.90100000000029</v>
          </cell>
          <cell r="M57">
            <v>428.13200000000006</v>
          </cell>
          <cell r="N57">
            <v>456.50099999999975</v>
          </cell>
          <cell r="O57">
            <v>471.79700000000003</v>
          </cell>
          <cell r="P57">
            <v>470.12199999999996</v>
          </cell>
          <cell r="Q57">
            <v>330.42900000000009</v>
          </cell>
          <cell r="R57">
            <v>290.65700000000004</v>
          </cell>
          <cell r="T57">
            <v>790.69499999999971</v>
          </cell>
          <cell r="U57">
            <v>637.52499999999964</v>
          </cell>
          <cell r="V57">
            <v>695.8119999999999</v>
          </cell>
          <cell r="W57">
            <v>768.34900000000016</v>
          </cell>
          <cell r="X57">
            <v>686.00199999999995</v>
          </cell>
          <cell r="Y57">
            <v>509.78800000000001</v>
          </cell>
          <cell r="Z57">
            <v>423.76099999999997</v>
          </cell>
          <cell r="AB57">
            <v>1019.5330000000004</v>
          </cell>
          <cell r="AE57">
            <v>1072.3689999999997</v>
          </cell>
          <cell r="AL57" t="str">
            <v>UAFIR/Ventas</v>
          </cell>
          <cell r="AN57">
            <v>19.100000000000001</v>
          </cell>
          <cell r="AO57">
            <v>26.2</v>
          </cell>
          <cell r="AP57">
            <v>-7.0999999999999979</v>
          </cell>
          <cell r="AQ57">
            <v>25.4</v>
          </cell>
          <cell r="AR57">
            <v>0.80000000000000071</v>
          </cell>
          <cell r="AS57">
            <v>19.100000000000001</v>
          </cell>
          <cell r="AT57">
            <v>25.6</v>
          </cell>
          <cell r="AU57">
            <v>-6.5</v>
          </cell>
          <cell r="AV57">
            <v>28.2</v>
          </cell>
          <cell r="AW57">
            <v>-2.5999999999999979</v>
          </cell>
          <cell r="AX57" t="e">
            <v>#DIV/0!</v>
          </cell>
          <cell r="AY57">
            <v>21.9</v>
          </cell>
          <cell r="AZ57" t="e">
            <v>#DIV/0!</v>
          </cell>
          <cell r="BA57">
            <v>27.1</v>
          </cell>
          <cell r="BB57">
            <v>-5.2000000000000028</v>
          </cell>
          <cell r="BC57" t="e">
            <v>#DIV/0!</v>
          </cell>
        </row>
        <row r="58">
          <cell r="A58" t="str">
            <v xml:space="preserve">Factor </v>
          </cell>
          <cell r="B58">
            <v>392.26909999999901</v>
          </cell>
          <cell r="C58">
            <v>1</v>
          </cell>
          <cell r="D58">
            <v>1.0423</v>
          </cell>
          <cell r="E58">
            <v>1.1011</v>
          </cell>
          <cell r="F58">
            <v>1.1524000000000001</v>
          </cell>
          <cell r="G58">
            <v>1.2351000000000001</v>
          </cell>
          <cell r="H58">
            <v>1.36</v>
          </cell>
          <cell r="I58">
            <v>1.6083000000000001</v>
          </cell>
          <cell r="J58">
            <v>1.8539000000000001</v>
          </cell>
          <cell r="K58" t="e">
            <v>#DIV/0!</v>
          </cell>
          <cell r="L58">
            <v>1.0429999999999999</v>
          </cell>
          <cell r="M58">
            <v>1.0875999999999999</v>
          </cell>
          <cell r="N58">
            <v>1.1413</v>
          </cell>
          <cell r="O58">
            <v>1.2163999999999999</v>
          </cell>
          <cell r="P58">
            <v>1.3309</v>
          </cell>
          <cell r="Q58">
            <v>1.5623</v>
          </cell>
          <cell r="R58">
            <v>1.8015000000000001</v>
          </cell>
          <cell r="S58" t="e">
            <v>#DIV/0!</v>
          </cell>
          <cell r="T58">
            <v>1.0323</v>
          </cell>
          <cell r="U58">
            <v>1.0739000000000001</v>
          </cell>
          <cell r="V58">
            <v>1.1271</v>
          </cell>
          <cell r="W58">
            <v>1.1962999999999999</v>
          </cell>
          <cell r="X58">
            <v>1.3021</v>
          </cell>
          <cell r="Y58">
            <v>1.5082</v>
          </cell>
          <cell r="Z58">
            <v>1.7484</v>
          </cell>
          <cell r="AA58" t="e">
            <v>#DIV/0!</v>
          </cell>
          <cell r="AB58">
            <v>1.0157</v>
          </cell>
          <cell r="AE58">
            <v>1.1654</v>
          </cell>
          <cell r="AL58" t="str">
            <v>EBITDA Comparable/Ventas</v>
          </cell>
          <cell r="AN58">
            <v>24.7</v>
          </cell>
          <cell r="AO58">
            <v>30.7</v>
          </cell>
          <cell r="AP58">
            <v>-6</v>
          </cell>
          <cell r="AQ58">
            <v>30.6</v>
          </cell>
          <cell r="AR58">
            <v>9.9999999999997868E-2</v>
          </cell>
          <cell r="AS58">
            <v>24.7</v>
          </cell>
          <cell r="AT58">
            <v>29.6</v>
          </cell>
          <cell r="AU58">
            <v>-4.9000000000000021</v>
          </cell>
          <cell r="AV58">
            <v>33.1</v>
          </cell>
          <cell r="AW58">
            <v>-3.5</v>
          </cell>
          <cell r="AX58" t="e">
            <v>#DIV/0!</v>
          </cell>
          <cell r="AY58">
            <v>27</v>
          </cell>
          <cell r="AZ58" t="e">
            <v>#DIV/0!</v>
          </cell>
          <cell r="BA58">
            <v>31.9</v>
          </cell>
          <cell r="BB58">
            <v>-4.8999999999999986</v>
          </cell>
          <cell r="BC58" t="e">
            <v>#DIV/0!</v>
          </cell>
        </row>
        <row r="59">
          <cell r="AL59" t="str">
            <v>EBITDA/Ventas</v>
          </cell>
          <cell r="AN59">
            <v>24.7</v>
          </cell>
          <cell r="AO59">
            <v>30.7</v>
          </cell>
          <cell r="AP59">
            <v>-6</v>
          </cell>
          <cell r="AQ59">
            <v>30.6</v>
          </cell>
          <cell r="AR59">
            <v>9.9999999999997868E-2</v>
          </cell>
          <cell r="AS59">
            <v>24.7</v>
          </cell>
          <cell r="AT59">
            <v>29.6</v>
          </cell>
          <cell r="AU59">
            <v>-4.9000000000000021</v>
          </cell>
          <cell r="AV59">
            <v>33.1</v>
          </cell>
          <cell r="AW59">
            <v>-3.5</v>
          </cell>
          <cell r="AX59" t="e">
            <v>#DIV/0!</v>
          </cell>
          <cell r="AY59">
            <v>27</v>
          </cell>
          <cell r="AZ59" t="e">
            <v>#DIV/0!</v>
          </cell>
          <cell r="BA59">
            <v>31.9</v>
          </cell>
          <cell r="BB59">
            <v>-4.8999999999999986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2004</v>
          </cell>
          <cell r="AO73">
            <v>2003</v>
          </cell>
          <cell r="AP73" t="str">
            <v>% CREC</v>
          </cell>
          <cell r="AQ73">
            <v>2002</v>
          </cell>
          <cell r="AR73" t="str">
            <v>% CREC</v>
          </cell>
          <cell r="AS73">
            <v>2004</v>
          </cell>
          <cell r="AT73">
            <v>2003</v>
          </cell>
          <cell r="AU73" t="str">
            <v>% CREC</v>
          </cell>
          <cell r="AV73">
            <v>2002</v>
          </cell>
          <cell r="AW73" t="str">
            <v>% CREC</v>
          </cell>
          <cell r="AX73">
            <v>2004</v>
          </cell>
          <cell r="AY73">
            <v>2003</v>
          </cell>
          <cell r="AZ73" t="str">
            <v>% CREC</v>
          </cell>
          <cell r="BA73">
            <v>2002</v>
          </cell>
          <cell r="BB73" t="str">
            <v>% CREC</v>
          </cell>
          <cell r="BC73">
            <v>2004</v>
          </cell>
        </row>
        <row r="74">
          <cell r="AL74" t="str">
            <v>Ventas Netas</v>
          </cell>
          <cell r="AN74">
            <v>99.7</v>
          </cell>
          <cell r="AO74">
            <v>99.5</v>
          </cell>
          <cell r="AP74">
            <v>0.20000000000000284</v>
          </cell>
          <cell r="AQ74">
            <v>99.5</v>
          </cell>
          <cell r="AR74">
            <v>0</v>
          </cell>
          <cell r="AS74" t="e">
            <v>#DIV/0!</v>
          </cell>
          <cell r="AT74">
            <v>99.5</v>
          </cell>
          <cell r="AU74" t="e">
            <v>#DIV/0!</v>
          </cell>
          <cell r="AV74">
            <v>99.6</v>
          </cell>
          <cell r="AW74">
            <v>-9.9999999999994316E-2</v>
          </cell>
          <cell r="AX74" t="e">
            <v>#DIV/0!</v>
          </cell>
          <cell r="AY74">
            <v>99.6</v>
          </cell>
          <cell r="AZ74" t="e">
            <v>#DIV/0!</v>
          </cell>
          <cell r="BA74">
            <v>99.6</v>
          </cell>
          <cell r="BB74">
            <v>0</v>
          </cell>
          <cell r="BC74" t="e">
            <v>#DIV/0!</v>
          </cell>
        </row>
        <row r="75">
          <cell r="AL75" t="str">
            <v>Ingresos de Opn</v>
          </cell>
          <cell r="AN75">
            <v>0.3</v>
          </cell>
          <cell r="AO75">
            <v>0.5</v>
          </cell>
          <cell r="AP75">
            <v>-0.2</v>
          </cell>
          <cell r="AQ75">
            <v>0.5</v>
          </cell>
          <cell r="AR75">
            <v>0</v>
          </cell>
          <cell r="AS75" t="e">
            <v>#DIV/0!</v>
          </cell>
          <cell r="AT75">
            <v>0.5</v>
          </cell>
          <cell r="AU75" t="e">
            <v>#DIV/0!</v>
          </cell>
          <cell r="AV75">
            <v>0.4</v>
          </cell>
          <cell r="AW75">
            <v>9.9999999999999978E-2</v>
          </cell>
          <cell r="AX75" t="e">
            <v>#DIV/0!</v>
          </cell>
          <cell r="AY75">
            <v>0.4</v>
          </cell>
          <cell r="AZ75" t="e">
            <v>#DIV/0!</v>
          </cell>
          <cell r="BA75">
            <v>0.4</v>
          </cell>
          <cell r="BB75">
            <v>0</v>
          </cell>
          <cell r="BC75" t="e">
            <v>#DIV/0!</v>
          </cell>
        </row>
        <row r="76">
          <cell r="AL76" t="str">
            <v>Ingresos Totales</v>
          </cell>
          <cell r="AN76">
            <v>100</v>
          </cell>
          <cell r="AO76">
            <v>100</v>
          </cell>
          <cell r="AP76">
            <v>0</v>
          </cell>
          <cell r="AQ76">
            <v>100</v>
          </cell>
          <cell r="AR76">
            <v>0</v>
          </cell>
          <cell r="AS76" t="e">
            <v>#DIV/0!</v>
          </cell>
          <cell r="AT76">
            <v>100</v>
          </cell>
          <cell r="AU76" t="e">
            <v>#DIV/0!</v>
          </cell>
          <cell r="AV76">
            <v>100</v>
          </cell>
          <cell r="AW76">
            <v>0</v>
          </cell>
          <cell r="AX76" t="e">
            <v>#DIV/0!</v>
          </cell>
          <cell r="AY76">
            <v>100</v>
          </cell>
          <cell r="AZ76" t="e">
            <v>#DIV/0!</v>
          </cell>
          <cell r="BA76">
            <v>100</v>
          </cell>
          <cell r="BB76">
            <v>0</v>
          </cell>
          <cell r="BC76" t="e">
            <v>#DIV/0!</v>
          </cell>
        </row>
        <row r="77">
          <cell r="AL77" t="str">
            <v>Costo Ventas (*)</v>
          </cell>
          <cell r="AN77">
            <v>47.3</v>
          </cell>
          <cell r="AO77">
            <v>46.1</v>
          </cell>
          <cell r="AP77">
            <v>1.1999999999999957</v>
          </cell>
          <cell r="AQ77">
            <v>44.9</v>
          </cell>
          <cell r="AR77">
            <v>1.2000000000000028</v>
          </cell>
          <cell r="AS77" t="e">
            <v>#DIV/0!</v>
          </cell>
          <cell r="AT77">
            <v>46.6</v>
          </cell>
          <cell r="AU77" t="e">
            <v>#DIV/0!</v>
          </cell>
          <cell r="AV77">
            <v>44.3</v>
          </cell>
          <cell r="AW77">
            <v>2.3000000000000043</v>
          </cell>
          <cell r="AX77" t="e">
            <v>#DIV/0!</v>
          </cell>
          <cell r="AY77">
            <v>46.9</v>
          </cell>
          <cell r="AZ77" t="e">
            <v>#DIV/0!</v>
          </cell>
          <cell r="BA77">
            <v>44.4</v>
          </cell>
          <cell r="BB77">
            <v>2.5</v>
          </cell>
          <cell r="BC77" t="e">
            <v>#DIV/0!</v>
          </cell>
        </row>
        <row r="78">
          <cell r="AL78" t="str">
            <v>Margen Oper´n (*)</v>
          </cell>
          <cell r="AN78">
            <v>53</v>
          </cell>
          <cell r="AO78">
            <v>54.400000000000006</v>
          </cell>
          <cell r="AP78">
            <v>-1.4000000000000057</v>
          </cell>
          <cell r="AQ78">
            <v>55.600000000000009</v>
          </cell>
          <cell r="AR78">
            <v>-1.2000000000000028</v>
          </cell>
          <cell r="AS78" t="e">
            <v>#DIV/0!</v>
          </cell>
          <cell r="AT78">
            <v>53.900000000000006</v>
          </cell>
          <cell r="AU78" t="e">
            <v>#DIV/0!</v>
          </cell>
          <cell r="AV78">
            <v>56.100000000000009</v>
          </cell>
          <cell r="AW78">
            <v>-2.2000000000000028</v>
          </cell>
          <cell r="AX78" t="e">
            <v>#DIV/0!</v>
          </cell>
          <cell r="AY78">
            <v>53.5</v>
          </cell>
          <cell r="AZ78" t="e">
            <v>#DIV/0!</v>
          </cell>
          <cell r="BA78">
            <v>56.100000000000009</v>
          </cell>
          <cell r="BB78">
            <v>-2.6000000000000085</v>
          </cell>
          <cell r="BC78" t="e">
            <v>#DIV/0!</v>
          </cell>
        </row>
        <row r="79">
          <cell r="AL79" t="str">
            <v>Gastos Admon</v>
          </cell>
          <cell r="AN79">
            <v>5.8000000000000007</v>
          </cell>
          <cell r="AO79">
            <v>8</v>
          </cell>
          <cell r="AP79">
            <v>-2.1999999999999993</v>
          </cell>
          <cell r="AQ79">
            <v>8.2000000000000011</v>
          </cell>
          <cell r="AR79">
            <v>-0.20000000000000107</v>
          </cell>
          <cell r="AS79" t="e">
            <v>#DIV/0!</v>
          </cell>
          <cell r="AT79">
            <v>6.6000000000000005</v>
          </cell>
          <cell r="AU79" t="e">
            <v>#DIV/0!</v>
          </cell>
          <cell r="AV79">
            <v>7.8</v>
          </cell>
          <cell r="AW79">
            <v>-1.1999999999999993</v>
          </cell>
          <cell r="AX79" t="e">
            <v>#DIV/0!</v>
          </cell>
          <cell r="AY79">
            <v>6.7</v>
          </cell>
          <cell r="AZ79" t="e">
            <v>#DIV/0!</v>
          </cell>
          <cell r="BA79">
            <v>7.9</v>
          </cell>
          <cell r="BB79">
            <v>-1.2000000000000002</v>
          </cell>
          <cell r="BC79" t="e">
            <v>#DIV/0!</v>
          </cell>
        </row>
        <row r="80">
          <cell r="AL80" t="str">
            <v>Gastos Venta</v>
          </cell>
          <cell r="AN80">
            <v>27.900000000000002</v>
          </cell>
          <cell r="AO80">
            <v>19.900000000000002</v>
          </cell>
          <cell r="AP80">
            <v>8</v>
          </cell>
          <cell r="AQ80">
            <v>21.7</v>
          </cell>
          <cell r="AR80">
            <v>-1.7999999999999972</v>
          </cell>
          <cell r="AS80" t="e">
            <v>#DIV/0!</v>
          </cell>
          <cell r="AT80">
            <v>21.3</v>
          </cell>
          <cell r="AU80" t="e">
            <v>#DIV/0!</v>
          </cell>
          <cell r="AV80">
            <v>21.099999999999998</v>
          </cell>
          <cell r="AW80">
            <v>0.20000000000000284</v>
          </cell>
          <cell r="AX80" t="e">
            <v>#DIV/0!</v>
          </cell>
          <cell r="AY80">
            <v>22.3</v>
          </cell>
          <cell r="AZ80" t="e">
            <v>#DIV/0!</v>
          </cell>
          <cell r="BA80">
            <v>20.9</v>
          </cell>
          <cell r="BB80">
            <v>1.4000000000000021</v>
          </cell>
          <cell r="BC80" t="e">
            <v>#DIV/0!</v>
          </cell>
        </row>
        <row r="81">
          <cell r="AL81" t="str">
            <v>Gastos Oper´n</v>
          </cell>
          <cell r="AN81">
            <v>33.700000000000003</v>
          </cell>
          <cell r="AO81">
            <v>27.900000000000002</v>
          </cell>
          <cell r="AP81">
            <v>5.8000000000000007</v>
          </cell>
          <cell r="AQ81">
            <v>29.9</v>
          </cell>
          <cell r="AR81">
            <v>-1.9999999999999964</v>
          </cell>
          <cell r="AS81" t="e">
            <v>#DIV/0!</v>
          </cell>
          <cell r="AT81">
            <v>27.900000000000002</v>
          </cell>
          <cell r="AU81" t="e">
            <v>#DIV/0!</v>
          </cell>
          <cell r="AV81">
            <v>28.9</v>
          </cell>
          <cell r="AW81">
            <v>-0.99999999999999645</v>
          </cell>
          <cell r="AX81" t="e">
            <v>#DIV/0!</v>
          </cell>
          <cell r="AY81">
            <v>28.999999999999996</v>
          </cell>
          <cell r="AZ81" t="e">
            <v>#DIV/0!</v>
          </cell>
          <cell r="BA81">
            <v>28.799999999999997</v>
          </cell>
          <cell r="BB81">
            <v>0.19999999999999929</v>
          </cell>
          <cell r="BC81" t="e">
            <v>#DIV/0!</v>
          </cell>
        </row>
        <row r="82">
          <cell r="AL82" t="str">
            <v>Utilildad Oper´n</v>
          </cell>
          <cell r="AN82">
            <v>19.100000000000001</v>
          </cell>
          <cell r="AO82">
            <v>26.200000000000003</v>
          </cell>
          <cell r="AP82">
            <v>-7.1000000000000014</v>
          </cell>
          <cell r="AQ82">
            <v>25.4</v>
          </cell>
          <cell r="AR82">
            <v>0.80000000000000426</v>
          </cell>
          <cell r="AS82" t="e">
            <v>#DIV/0!</v>
          </cell>
          <cell r="AT82">
            <v>25.8</v>
          </cell>
          <cell r="AU82" t="e">
            <v>#DIV/0!</v>
          </cell>
          <cell r="AV82">
            <v>27</v>
          </cell>
          <cell r="AW82">
            <v>-1.1999999999999993</v>
          </cell>
          <cell r="AX82" t="e">
            <v>#DIV/0!</v>
          </cell>
          <cell r="AY82">
            <v>24.2</v>
          </cell>
          <cell r="AZ82" t="e">
            <v>#DIV/0!</v>
          </cell>
          <cell r="BA82">
            <v>27</v>
          </cell>
          <cell r="BB82">
            <v>-2.8000000000000007</v>
          </cell>
          <cell r="BC82" t="e">
            <v>#DIV/0!</v>
          </cell>
        </row>
        <row r="83">
          <cell r="AL83" t="str">
            <v>Amort Goodwill</v>
          </cell>
          <cell r="AN83">
            <v>0</v>
          </cell>
          <cell r="AO83">
            <v>0.1</v>
          </cell>
          <cell r="AP83">
            <v>-0.1</v>
          </cell>
          <cell r="AQ83">
            <v>0.1</v>
          </cell>
          <cell r="AR83">
            <v>0</v>
          </cell>
          <cell r="AS83" t="e">
            <v>#DIV/0!</v>
          </cell>
          <cell r="AT83">
            <v>0</v>
          </cell>
          <cell r="AU83" t="e">
            <v>#DIV/0!</v>
          </cell>
          <cell r="AV83">
            <v>0</v>
          </cell>
          <cell r="AW83">
            <v>0</v>
          </cell>
          <cell r="AX83" t="e">
            <v>#DIV/0!</v>
          </cell>
          <cell r="AY83">
            <v>0</v>
          </cell>
          <cell r="AZ83" t="e">
            <v>#DIV/0!</v>
          </cell>
          <cell r="BA83">
            <v>0</v>
          </cell>
          <cell r="BB83">
            <v>0</v>
          </cell>
          <cell r="BC83" t="e">
            <v>#DIV/0!</v>
          </cell>
        </row>
        <row r="84">
          <cell r="AL84" t="str">
            <v>Uafir Comparable</v>
          </cell>
          <cell r="AN84">
            <v>19.100000000000001</v>
          </cell>
          <cell r="AO84">
            <v>26.200000000000003</v>
          </cell>
          <cell r="AP84">
            <v>-7.1000000000000014</v>
          </cell>
          <cell r="AQ84">
            <v>25.4</v>
          </cell>
          <cell r="AR84">
            <v>0.80000000000000426</v>
          </cell>
          <cell r="AS84" t="e">
            <v>#DIV/0!</v>
          </cell>
          <cell r="AT84">
            <v>25.8</v>
          </cell>
          <cell r="AU84" t="e">
            <v>#DIV/0!</v>
          </cell>
          <cell r="AV84">
            <v>26.900000000000002</v>
          </cell>
          <cell r="AW84">
            <v>-1.1000000000000014</v>
          </cell>
          <cell r="AX84" t="e">
            <v>#DIV/0!</v>
          </cell>
          <cell r="AY84">
            <v>24.2</v>
          </cell>
          <cell r="AZ84" t="e">
            <v>#DIV/0!</v>
          </cell>
          <cell r="BA84">
            <v>27</v>
          </cell>
          <cell r="BB84">
            <v>-2.8000000000000007</v>
          </cell>
          <cell r="BC84" t="e">
            <v>#DIV/0!</v>
          </cell>
        </row>
        <row r="85">
          <cell r="AL85" t="str">
            <v>Servs Corp´s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 t="e">
            <v>#DIV/0!</v>
          </cell>
          <cell r="AT85">
            <v>0</v>
          </cell>
          <cell r="AU85" t="e">
            <v>#DIV/0!</v>
          </cell>
          <cell r="AV85">
            <v>0</v>
          </cell>
          <cell r="AW85">
            <v>0</v>
          </cell>
          <cell r="AX85" t="e">
            <v>#DIV/0!</v>
          </cell>
          <cell r="AY85">
            <v>0</v>
          </cell>
          <cell r="AZ85" t="e">
            <v>#DIV/0!</v>
          </cell>
          <cell r="BA85">
            <v>0</v>
          </cell>
          <cell r="BB85">
            <v>0</v>
          </cell>
          <cell r="BC85" t="e">
            <v>#DIV/0!</v>
          </cell>
        </row>
        <row r="86">
          <cell r="AL86" t="str">
            <v>UAFIR</v>
          </cell>
          <cell r="AN86">
            <v>19.100000000000001</v>
          </cell>
          <cell r="AO86">
            <v>26.200000000000003</v>
          </cell>
          <cell r="AP86">
            <v>-7.1000000000000014</v>
          </cell>
          <cell r="AQ86">
            <v>25.4</v>
          </cell>
          <cell r="AR86">
            <v>0.80000000000000426</v>
          </cell>
          <cell r="AS86" t="e">
            <v>#DIV/0!</v>
          </cell>
          <cell r="AT86">
            <v>25.8</v>
          </cell>
          <cell r="AU86" t="e">
            <v>#DIV/0!</v>
          </cell>
          <cell r="AV86">
            <v>26.900000000000002</v>
          </cell>
          <cell r="AW86">
            <v>-1.1000000000000014</v>
          </cell>
          <cell r="AX86" t="e">
            <v>#DIV/0!</v>
          </cell>
          <cell r="AY86">
            <v>24.2</v>
          </cell>
          <cell r="AZ86" t="e">
            <v>#DIV/0!</v>
          </cell>
          <cell r="BA86">
            <v>27</v>
          </cell>
          <cell r="BB86">
            <v>-2.8000000000000007</v>
          </cell>
          <cell r="BC86" t="e">
            <v>#DIV/0!</v>
          </cell>
        </row>
        <row r="87">
          <cell r="AL87" t="str">
            <v>Depreciación</v>
          </cell>
          <cell r="AN87">
            <v>2.8000000000000003</v>
          </cell>
          <cell r="AO87">
            <v>2.5</v>
          </cell>
          <cell r="AP87">
            <v>0.30000000000000027</v>
          </cell>
          <cell r="AQ87">
            <v>2.8000000000000003</v>
          </cell>
          <cell r="AR87">
            <v>-0.30000000000000027</v>
          </cell>
          <cell r="AS87" t="e">
            <v>#DIV/0!</v>
          </cell>
          <cell r="AT87">
            <v>2.2999999999999998</v>
          </cell>
          <cell r="AU87" t="e">
            <v>#DIV/0!</v>
          </cell>
          <cell r="AV87">
            <v>2.6</v>
          </cell>
          <cell r="AW87">
            <v>-0.30000000000000027</v>
          </cell>
          <cell r="AX87" t="e">
            <v>#DIV/0!</v>
          </cell>
          <cell r="AY87">
            <v>2.4</v>
          </cell>
          <cell r="AZ87" t="e">
            <v>#DIV/0!</v>
          </cell>
          <cell r="BA87">
            <v>2.6</v>
          </cell>
          <cell r="BB87">
            <v>-0.20000000000000018</v>
          </cell>
          <cell r="BC87" t="e">
            <v>#DIV/0!</v>
          </cell>
        </row>
        <row r="88">
          <cell r="AL88" t="str">
            <v>Cargos Virtuales</v>
          </cell>
          <cell r="AN88">
            <v>2.8000000000000003</v>
          </cell>
          <cell r="AO88">
            <v>2</v>
          </cell>
          <cell r="AP88">
            <v>0.80000000000000027</v>
          </cell>
          <cell r="AQ88">
            <v>2.4</v>
          </cell>
          <cell r="AR88">
            <v>-0.39999999999999991</v>
          </cell>
          <cell r="AS88" t="e">
            <v>#DIV/0!</v>
          </cell>
          <cell r="AT88">
            <v>1.7999999999999998</v>
          </cell>
          <cell r="AU88" t="e">
            <v>#DIV/0!</v>
          </cell>
          <cell r="AV88">
            <v>2.5</v>
          </cell>
          <cell r="AW88">
            <v>-0.70000000000000018</v>
          </cell>
          <cell r="AX88" t="e">
            <v>#DIV/0!</v>
          </cell>
          <cell r="AY88">
            <v>2.1</v>
          </cell>
          <cell r="AZ88" t="e">
            <v>#DIV/0!</v>
          </cell>
          <cell r="BA88">
            <v>2.4</v>
          </cell>
          <cell r="BB88">
            <v>-0.29999999999999982</v>
          </cell>
          <cell r="BC88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O53"/>
  <sheetViews>
    <sheetView showGridLines="0" tabSelected="1" view="pageBreakPreview" zoomScale="80" zoomScaleNormal="70" zoomScaleSheetLayoutView="80" workbookViewId="0">
      <selection activeCell="S32" sqref="S32"/>
    </sheetView>
  </sheetViews>
  <sheetFormatPr defaultColWidth="9.85546875" defaultRowHeight="15.75"/>
  <cols>
    <col min="1" max="1" width="61.7109375" style="2" customWidth="1"/>
    <col min="2" max="2" width="2.85546875" style="5" customWidth="1"/>
    <col min="3" max="5" width="11.7109375" style="2" customWidth="1"/>
    <col min="6" max="6" width="11.7109375" style="5" customWidth="1"/>
    <col min="7" max="8" width="11.7109375" style="2" customWidth="1"/>
    <col min="9" max="9" width="4.42578125" style="2" customWidth="1"/>
    <col min="10" max="14" width="11.7109375" style="2" customWidth="1"/>
    <col min="15" max="16384" width="9.85546875" style="2"/>
  </cols>
  <sheetData>
    <row r="1" spans="1:15" ht="39" customHeight="1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ht="15" customHeight="1">
      <c r="A2" s="312" t="s">
        <v>22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5" ht="1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</row>
    <row r="4" spans="1:15" ht="18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</row>
    <row r="5" spans="1:15">
      <c r="A5" s="6"/>
      <c r="B5" s="7"/>
      <c r="C5" s="6"/>
      <c r="D5" s="6"/>
      <c r="E5" s="6"/>
      <c r="F5" s="7"/>
      <c r="G5" s="6"/>
      <c r="H5" s="6"/>
      <c r="I5" s="7"/>
      <c r="J5" s="8"/>
      <c r="K5" s="8"/>
      <c r="L5" s="9"/>
    </row>
    <row r="6" spans="1:15">
      <c r="A6" s="10"/>
      <c r="B6" s="10"/>
      <c r="C6" s="317" t="s">
        <v>105</v>
      </c>
      <c r="D6" s="317"/>
      <c r="E6" s="317"/>
      <c r="F6" s="317"/>
      <c r="G6" s="317"/>
      <c r="H6" s="317"/>
      <c r="I6" s="5"/>
      <c r="J6" s="318" t="s">
        <v>106</v>
      </c>
      <c r="K6" s="318"/>
      <c r="L6" s="318"/>
      <c r="M6" s="318"/>
      <c r="N6" s="318"/>
      <c r="O6" s="318"/>
    </row>
    <row r="7" spans="1:15" ht="15.75" customHeight="1">
      <c r="A7" s="12"/>
      <c r="B7" s="13"/>
      <c r="C7" s="55">
        <v>2015</v>
      </c>
      <c r="D7" s="55" t="s">
        <v>15</v>
      </c>
      <c r="E7" s="55">
        <v>2014</v>
      </c>
      <c r="F7" s="55" t="s">
        <v>15</v>
      </c>
      <c r="G7" s="232" t="s">
        <v>90</v>
      </c>
      <c r="H7" s="232" t="s">
        <v>98</v>
      </c>
      <c r="I7" s="14"/>
      <c r="J7" s="55">
        <v>2015</v>
      </c>
      <c r="K7" s="55" t="s">
        <v>15</v>
      </c>
      <c r="L7" s="55">
        <v>2014</v>
      </c>
      <c r="M7" s="55" t="s">
        <v>15</v>
      </c>
      <c r="N7" s="232" t="s">
        <v>90</v>
      </c>
      <c r="O7" s="232" t="s">
        <v>98</v>
      </c>
    </row>
    <row r="8" spans="1:15">
      <c r="A8" s="18" t="s">
        <v>6</v>
      </c>
      <c r="B8" s="18"/>
      <c r="C8" s="125">
        <v>89469</v>
      </c>
      <c r="D8" s="21">
        <v>100</v>
      </c>
      <c r="E8" s="125">
        <v>70156</v>
      </c>
      <c r="F8" s="21">
        <v>100</v>
      </c>
      <c r="G8" s="22">
        <v>27.52865043617081</v>
      </c>
      <c r="H8" s="22">
        <v>7.6053882831781383</v>
      </c>
      <c r="I8" s="18"/>
      <c r="J8" s="125">
        <v>311589</v>
      </c>
      <c r="K8" s="21">
        <v>100</v>
      </c>
      <c r="L8" s="125">
        <v>263449</v>
      </c>
      <c r="M8" s="21">
        <v>100</v>
      </c>
      <c r="N8" s="22">
        <v>18.272986422419525</v>
      </c>
      <c r="O8" s="22">
        <v>8.2498331909316889</v>
      </c>
    </row>
    <row r="9" spans="1:15">
      <c r="A9" s="119" t="s">
        <v>7</v>
      </c>
      <c r="B9" s="18"/>
      <c r="C9" s="126">
        <v>53774</v>
      </c>
      <c r="D9" s="26">
        <v>60.1</v>
      </c>
      <c r="E9" s="126">
        <v>39740</v>
      </c>
      <c r="F9" s="26">
        <v>56.6</v>
      </c>
      <c r="G9" s="27">
        <v>35.314544539506798</v>
      </c>
      <c r="H9" s="27"/>
      <c r="I9" s="18"/>
      <c r="J9" s="126">
        <v>188410</v>
      </c>
      <c r="K9" s="26">
        <v>60.5</v>
      </c>
      <c r="L9" s="126">
        <v>153278</v>
      </c>
      <c r="M9" s="26">
        <v>58.2</v>
      </c>
      <c r="N9" s="27">
        <v>22.920445204138893</v>
      </c>
      <c r="O9" s="341"/>
    </row>
    <row r="10" spans="1:15">
      <c r="A10" s="25" t="s">
        <v>8</v>
      </c>
      <c r="B10" s="18"/>
      <c r="C10" s="126">
        <v>35695</v>
      </c>
      <c r="D10" s="31">
        <v>39.9</v>
      </c>
      <c r="E10" s="126">
        <v>30416</v>
      </c>
      <c r="F10" s="31">
        <v>43.4</v>
      </c>
      <c r="G10" s="27">
        <v>17.35599684376643</v>
      </c>
      <c r="H10" s="27"/>
      <c r="I10" s="18"/>
      <c r="J10" s="126">
        <v>123179</v>
      </c>
      <c r="K10" s="31">
        <v>39.5</v>
      </c>
      <c r="L10" s="126">
        <v>110171</v>
      </c>
      <c r="M10" s="31">
        <v>41.8</v>
      </c>
      <c r="N10" s="188">
        <v>11.807099872017135</v>
      </c>
      <c r="O10" s="342"/>
    </row>
    <row r="11" spans="1:15">
      <c r="A11" s="15" t="s">
        <v>9</v>
      </c>
      <c r="B11" s="15"/>
      <c r="C11" s="125">
        <v>3473</v>
      </c>
      <c r="D11" s="21">
        <v>3.9</v>
      </c>
      <c r="E11" s="125">
        <v>2464</v>
      </c>
      <c r="F11" s="21">
        <v>3.5</v>
      </c>
      <c r="G11" s="22">
        <v>40.949675324675326</v>
      </c>
      <c r="H11" s="22"/>
      <c r="I11" s="18"/>
      <c r="J11" s="125">
        <v>11705</v>
      </c>
      <c r="K11" s="21">
        <v>3.8</v>
      </c>
      <c r="L11" s="125">
        <v>10244</v>
      </c>
      <c r="M11" s="21">
        <v>3.9</v>
      </c>
      <c r="N11" s="22">
        <v>14.262007028504486</v>
      </c>
      <c r="O11" s="343"/>
    </row>
    <row r="12" spans="1:15">
      <c r="A12" s="15" t="s">
        <v>10</v>
      </c>
      <c r="B12" s="15"/>
      <c r="C12" s="125">
        <v>21234</v>
      </c>
      <c r="D12" s="21">
        <v>23.700000000000003</v>
      </c>
      <c r="E12" s="125">
        <v>18054</v>
      </c>
      <c r="F12" s="21">
        <v>25.799999999999997</v>
      </c>
      <c r="G12" s="22">
        <v>17.61382519109338</v>
      </c>
      <c r="H12" s="22"/>
      <c r="I12" s="18"/>
      <c r="J12" s="125">
        <v>76375</v>
      </c>
      <c r="K12" s="21">
        <v>24.500000000000004</v>
      </c>
      <c r="L12" s="125">
        <v>69016</v>
      </c>
      <c r="M12" s="21">
        <v>26.1</v>
      </c>
      <c r="N12" s="22">
        <v>10.662744870754604</v>
      </c>
      <c r="O12" s="343"/>
    </row>
    <row r="13" spans="1:15" ht="18">
      <c r="A13" s="2" t="s">
        <v>114</v>
      </c>
      <c r="C13" s="125">
        <v>350</v>
      </c>
      <c r="D13" s="21">
        <v>0.4</v>
      </c>
      <c r="E13" s="125">
        <v>116</v>
      </c>
      <c r="F13" s="21">
        <v>0.2</v>
      </c>
      <c r="G13" s="22" t="s">
        <v>131</v>
      </c>
      <c r="H13" s="22"/>
      <c r="I13" s="28"/>
      <c r="J13" s="125">
        <v>1364</v>
      </c>
      <c r="K13" s="21">
        <v>0.4</v>
      </c>
      <c r="L13" s="125">
        <v>928</v>
      </c>
      <c r="M13" s="21">
        <v>0.4</v>
      </c>
      <c r="N13" s="22">
        <v>46.982758620689658</v>
      </c>
      <c r="O13" s="343"/>
    </row>
    <row r="14" spans="1:15" s="51" customFormat="1" ht="18">
      <c r="A14" s="108" t="s">
        <v>58</v>
      </c>
      <c r="B14" s="109"/>
      <c r="C14" s="127">
        <v>10638</v>
      </c>
      <c r="D14" s="31">
        <v>11.9</v>
      </c>
      <c r="E14" s="127">
        <v>9782</v>
      </c>
      <c r="F14" s="31">
        <v>13.9</v>
      </c>
      <c r="G14" s="233">
        <v>8.7507667143733379</v>
      </c>
      <c r="H14" s="233">
        <v>4.0941028954934788</v>
      </c>
      <c r="I14" s="103"/>
      <c r="J14" s="127">
        <v>33735</v>
      </c>
      <c r="K14" s="31">
        <v>10.8</v>
      </c>
      <c r="L14" s="127">
        <v>29983</v>
      </c>
      <c r="M14" s="31">
        <v>11.4</v>
      </c>
      <c r="N14" s="233">
        <v>12.513757796084457</v>
      </c>
      <c r="O14" s="233">
        <v>9.3695725467329858</v>
      </c>
    </row>
    <row r="15" spans="1:15">
      <c r="A15" s="32" t="s">
        <v>115</v>
      </c>
      <c r="B15" s="30"/>
      <c r="C15" s="128">
        <v>460</v>
      </c>
      <c r="D15" s="333"/>
      <c r="E15" s="128">
        <v>-298</v>
      </c>
      <c r="F15" s="333"/>
      <c r="G15" s="165" t="s">
        <v>131</v>
      </c>
      <c r="H15" s="165"/>
      <c r="I15" s="18"/>
      <c r="J15" s="246">
        <v>954</v>
      </c>
      <c r="K15" s="333"/>
      <c r="L15" s="128">
        <v>-508</v>
      </c>
      <c r="M15" s="333"/>
      <c r="N15" s="165" t="s">
        <v>131</v>
      </c>
      <c r="O15" s="342"/>
    </row>
    <row r="16" spans="1:15">
      <c r="A16" s="15" t="s">
        <v>93</v>
      </c>
      <c r="B16" s="15"/>
      <c r="C16" s="129">
        <v>2523</v>
      </c>
      <c r="D16" s="334"/>
      <c r="E16" s="129">
        <v>1625</v>
      </c>
      <c r="F16" s="334"/>
      <c r="G16" s="234">
        <v>55.26153846153845</v>
      </c>
      <c r="H16" s="234"/>
      <c r="I16" s="5"/>
      <c r="J16" s="245">
        <v>7777</v>
      </c>
      <c r="K16" s="334"/>
      <c r="L16" s="129">
        <v>6701</v>
      </c>
      <c r="M16" s="334"/>
      <c r="N16" s="234">
        <v>16.057304879868674</v>
      </c>
      <c r="O16" s="344"/>
    </row>
    <row r="17" spans="1:15" s="5" customFormat="1">
      <c r="A17" s="15" t="s">
        <v>92</v>
      </c>
      <c r="B17" s="15"/>
      <c r="C17" s="129">
        <v>217</v>
      </c>
      <c r="D17" s="335"/>
      <c r="E17" s="129">
        <v>171</v>
      </c>
      <c r="F17" s="335"/>
      <c r="G17" s="169">
        <v>26.900584795321649</v>
      </c>
      <c r="H17" s="169"/>
      <c r="I17" s="14"/>
      <c r="J17" s="129">
        <v>1024</v>
      </c>
      <c r="K17" s="335"/>
      <c r="L17" s="129">
        <v>862</v>
      </c>
      <c r="M17" s="335"/>
      <c r="N17" s="169">
        <v>18.793503480278417</v>
      </c>
      <c r="O17" s="343"/>
    </row>
    <row r="18" spans="1:15">
      <c r="A18" s="15" t="s">
        <v>94</v>
      </c>
      <c r="B18" s="15"/>
      <c r="C18" s="129">
        <v>-69</v>
      </c>
      <c r="D18" s="335"/>
      <c r="E18" s="129">
        <v>553</v>
      </c>
      <c r="F18" s="335"/>
      <c r="G18" s="169">
        <v>-112.47739602169982</v>
      </c>
      <c r="H18" s="169"/>
      <c r="I18" s="18"/>
      <c r="J18" s="129">
        <v>1193</v>
      </c>
      <c r="K18" s="335"/>
      <c r="L18" s="129">
        <v>903</v>
      </c>
      <c r="M18" s="335"/>
      <c r="N18" s="169">
        <v>32.115171650055373</v>
      </c>
      <c r="O18" s="343"/>
    </row>
    <row r="19" spans="1:15" ht="18" customHeight="1">
      <c r="A19" s="18" t="s">
        <v>95</v>
      </c>
      <c r="B19" s="30"/>
      <c r="C19" s="129">
        <v>-87</v>
      </c>
      <c r="D19" s="333"/>
      <c r="E19" s="129">
        <v>94</v>
      </c>
      <c r="F19" s="333"/>
      <c r="G19" s="169">
        <v>-192.55319148936169</v>
      </c>
      <c r="H19" s="169"/>
      <c r="I19" s="18"/>
      <c r="J19" s="129">
        <v>-328</v>
      </c>
      <c r="K19" s="335"/>
      <c r="L19" s="129">
        <v>246</v>
      </c>
      <c r="M19" s="333"/>
      <c r="N19" s="169" t="s">
        <v>131</v>
      </c>
      <c r="O19" s="343"/>
    </row>
    <row r="20" spans="1:15" s="51" customFormat="1">
      <c r="A20" s="248" t="s">
        <v>97</v>
      </c>
      <c r="B20" s="109"/>
      <c r="C20" s="127">
        <v>2150</v>
      </c>
      <c r="D20" s="337"/>
      <c r="E20" s="127">
        <v>2101</v>
      </c>
      <c r="F20" s="337"/>
      <c r="G20" s="235">
        <v>2.3322227510709226</v>
      </c>
      <c r="H20" s="235"/>
      <c r="I20" s="103"/>
      <c r="J20" s="127">
        <v>7618</v>
      </c>
      <c r="K20" s="337"/>
      <c r="L20" s="127">
        <v>6988</v>
      </c>
      <c r="M20" s="337"/>
      <c r="N20" s="235">
        <v>9.0154550658271262</v>
      </c>
      <c r="O20" s="345"/>
    </row>
    <row r="21" spans="1:15" s="51" customFormat="1" ht="27" customHeight="1">
      <c r="A21" s="267" t="s">
        <v>116</v>
      </c>
      <c r="B21" s="103"/>
      <c r="C21" s="130">
        <v>8028</v>
      </c>
      <c r="D21" s="338"/>
      <c r="E21" s="130">
        <v>7979</v>
      </c>
      <c r="F21" s="338"/>
      <c r="G21" s="236">
        <v>0.614112044115811</v>
      </c>
      <c r="H21" s="236"/>
      <c r="I21" s="103"/>
      <c r="J21" s="130">
        <v>25163</v>
      </c>
      <c r="K21" s="338"/>
      <c r="L21" s="130">
        <v>23503</v>
      </c>
      <c r="M21" s="338"/>
      <c r="N21" s="236">
        <v>7.0629281368336017</v>
      </c>
      <c r="O21" s="346"/>
    </row>
    <row r="22" spans="1:15">
      <c r="A22" s="18" t="s">
        <v>11</v>
      </c>
      <c r="B22" s="18"/>
      <c r="C22" s="125">
        <v>2364</v>
      </c>
      <c r="D22" s="339"/>
      <c r="E22" s="125">
        <v>1850</v>
      </c>
      <c r="F22" s="339"/>
      <c r="G22" s="169">
        <v>27.78378378378379</v>
      </c>
      <c r="H22" s="169"/>
      <c r="I22" s="18"/>
      <c r="J22" s="125">
        <v>7932</v>
      </c>
      <c r="K22" s="339"/>
      <c r="L22" s="125">
        <v>6253</v>
      </c>
      <c r="M22" s="339"/>
      <c r="N22" s="169">
        <v>26.851111466496079</v>
      </c>
      <c r="O22" s="343"/>
    </row>
    <row r="23" spans="1:15" ht="18">
      <c r="A23" s="32" t="s">
        <v>100</v>
      </c>
      <c r="B23" s="18"/>
      <c r="C23" s="156">
        <v>1640</v>
      </c>
      <c r="D23" s="340"/>
      <c r="E23" s="156">
        <v>2407</v>
      </c>
      <c r="F23" s="340"/>
      <c r="G23" s="170">
        <v>-31.865392604902365</v>
      </c>
      <c r="H23" s="170"/>
      <c r="I23" s="18"/>
      <c r="J23" s="156">
        <v>6045</v>
      </c>
      <c r="K23" s="340"/>
      <c r="L23" s="156">
        <v>5380</v>
      </c>
      <c r="M23" s="340"/>
      <c r="N23" s="170">
        <v>12.360594795539036</v>
      </c>
      <c r="O23" s="341"/>
    </row>
    <row r="24" spans="1:15" s="51" customFormat="1">
      <c r="A24" s="105" t="s">
        <v>12</v>
      </c>
      <c r="B24" s="103"/>
      <c r="C24" s="127">
        <v>7304</v>
      </c>
      <c r="D24" s="337"/>
      <c r="E24" s="127">
        <v>8536</v>
      </c>
      <c r="F24" s="337"/>
      <c r="G24" s="235">
        <v>-14.432989690721653</v>
      </c>
      <c r="H24" s="235"/>
      <c r="I24" s="103"/>
      <c r="J24" s="127">
        <v>23276</v>
      </c>
      <c r="K24" s="337"/>
      <c r="L24" s="127">
        <v>22630</v>
      </c>
      <c r="M24" s="337"/>
      <c r="N24" s="235">
        <v>2.854617764030043</v>
      </c>
      <c r="O24" s="345"/>
    </row>
    <row r="25" spans="1:15">
      <c r="A25" s="18" t="s">
        <v>13</v>
      </c>
      <c r="B25" s="18"/>
      <c r="C25" s="125">
        <v>5436</v>
      </c>
      <c r="D25" s="336"/>
      <c r="E25" s="125">
        <v>7254</v>
      </c>
      <c r="F25" s="336"/>
      <c r="G25" s="234">
        <v>-25.062034739454099</v>
      </c>
      <c r="H25" s="234"/>
      <c r="I25" s="18"/>
      <c r="J25" s="125">
        <v>17683</v>
      </c>
      <c r="K25" s="336"/>
      <c r="L25" s="125">
        <v>16701</v>
      </c>
      <c r="M25" s="336"/>
      <c r="N25" s="234">
        <v>5.8798874318902961</v>
      </c>
      <c r="O25" s="344"/>
    </row>
    <row r="26" spans="1:15">
      <c r="A26" s="25" t="s">
        <v>14</v>
      </c>
      <c r="B26" s="18"/>
      <c r="C26" s="126">
        <v>1868</v>
      </c>
      <c r="D26" s="340"/>
      <c r="E26" s="126">
        <v>1282</v>
      </c>
      <c r="F26" s="340"/>
      <c r="G26" s="170">
        <v>45.70982839313573</v>
      </c>
      <c r="H26" s="170"/>
      <c r="I26" s="18"/>
      <c r="J26" s="126">
        <v>5593</v>
      </c>
      <c r="K26" s="340"/>
      <c r="L26" s="126">
        <v>5929</v>
      </c>
      <c r="M26" s="340"/>
      <c r="N26" s="170">
        <v>-5.6670602125147624</v>
      </c>
      <c r="O26" s="341"/>
    </row>
    <row r="27" spans="1:15" s="350" customFormat="1">
      <c r="A27" s="347"/>
      <c r="B27" s="347"/>
      <c r="C27" s="158"/>
      <c r="D27" s="336"/>
      <c r="E27" s="158"/>
      <c r="F27" s="348"/>
      <c r="G27" s="349"/>
      <c r="H27" s="349"/>
      <c r="I27" s="347"/>
      <c r="J27" s="336"/>
      <c r="K27" s="336"/>
      <c r="L27" s="349"/>
    </row>
    <row r="28" spans="1:15" s="350" customFormat="1" ht="15.75" customHeight="1">
      <c r="B28" s="347"/>
      <c r="C28" s="351"/>
      <c r="D28" s="336"/>
      <c r="E28" s="349"/>
      <c r="F28" s="348"/>
      <c r="G28" s="349"/>
      <c r="H28" s="349"/>
      <c r="I28" s="347"/>
      <c r="J28" s="336"/>
      <c r="K28" s="336"/>
      <c r="L28" s="349"/>
    </row>
    <row r="29" spans="1:15" s="350" customFormat="1">
      <c r="A29" s="347"/>
      <c r="B29" s="347"/>
      <c r="C29" s="351"/>
      <c r="D29" s="336"/>
      <c r="E29" s="349"/>
      <c r="F29" s="348"/>
      <c r="G29" s="349"/>
      <c r="H29" s="349"/>
      <c r="I29" s="347"/>
      <c r="J29" s="336"/>
      <c r="K29" s="336"/>
      <c r="L29" s="349"/>
    </row>
    <row r="30" spans="1:15" ht="16.5">
      <c r="C30" s="45">
        <v>2015</v>
      </c>
      <c r="D30" s="55" t="s">
        <v>15</v>
      </c>
      <c r="E30" s="55">
        <v>2014</v>
      </c>
      <c r="F30" s="55" t="s">
        <v>15</v>
      </c>
      <c r="G30" s="232" t="s">
        <v>90</v>
      </c>
      <c r="H30" s="232" t="s">
        <v>98</v>
      </c>
      <c r="I30" s="5"/>
      <c r="J30" s="45">
        <v>2015</v>
      </c>
      <c r="K30" s="55" t="s">
        <v>15</v>
      </c>
      <c r="L30" s="55">
        <v>2014</v>
      </c>
      <c r="M30" s="55" t="s">
        <v>15</v>
      </c>
      <c r="N30" s="45" t="s">
        <v>90</v>
      </c>
      <c r="O30" s="232" t="s">
        <v>98</v>
      </c>
    </row>
    <row r="31" spans="1:15">
      <c r="A31" s="36" t="s">
        <v>88</v>
      </c>
      <c r="B31" s="14"/>
      <c r="C31" s="352"/>
      <c r="D31" s="352"/>
      <c r="E31" s="353"/>
      <c r="F31" s="354"/>
      <c r="G31" s="355"/>
      <c r="H31" s="355"/>
      <c r="I31" s="347"/>
      <c r="J31" s="352"/>
      <c r="K31" s="352"/>
      <c r="L31" s="353"/>
      <c r="M31" s="354"/>
      <c r="N31" s="355"/>
      <c r="O31" s="350"/>
    </row>
    <row r="32" spans="1:15" ht="15.75" customHeight="1">
      <c r="A32" s="108" t="s">
        <v>43</v>
      </c>
      <c r="B32" s="30"/>
      <c r="C32" s="140">
        <v>10638</v>
      </c>
      <c r="D32" s="141">
        <v>11.9</v>
      </c>
      <c r="E32" s="254">
        <v>9782</v>
      </c>
      <c r="F32" s="112">
        <v>13.9</v>
      </c>
      <c r="G32" s="253">
        <v>8.7507667143733379</v>
      </c>
      <c r="H32" s="253">
        <v>4.0941028954934788</v>
      </c>
      <c r="I32" s="14"/>
      <c r="J32" s="140">
        <v>33735</v>
      </c>
      <c r="K32" s="141">
        <v>10.8</v>
      </c>
      <c r="L32" s="254">
        <v>29983</v>
      </c>
      <c r="M32" s="112">
        <v>11.4</v>
      </c>
      <c r="N32" s="189">
        <v>12.513757796084457</v>
      </c>
      <c r="O32" s="233">
        <v>9.3695725467329858</v>
      </c>
    </row>
    <row r="33" spans="1:15" ht="15.75" customHeight="1">
      <c r="A33" s="5" t="s">
        <v>16</v>
      </c>
      <c r="C33" s="139">
        <v>2580</v>
      </c>
      <c r="D33" s="144">
        <v>2.9</v>
      </c>
      <c r="E33" s="255">
        <v>2353</v>
      </c>
      <c r="F33" s="40">
        <v>3.4</v>
      </c>
      <c r="G33" s="263">
        <v>9.6472588185295471</v>
      </c>
      <c r="H33" s="356"/>
      <c r="I33" s="5"/>
      <c r="J33" s="139">
        <v>9757</v>
      </c>
      <c r="K33" s="144">
        <v>3.1</v>
      </c>
      <c r="L33" s="255">
        <v>9029</v>
      </c>
      <c r="M33" s="40">
        <v>3.4</v>
      </c>
      <c r="N33" s="263">
        <v>8.0629084062465495</v>
      </c>
      <c r="O33" s="356"/>
    </row>
    <row r="34" spans="1:15" ht="15.75" customHeight="1">
      <c r="A34" s="25" t="s">
        <v>85</v>
      </c>
      <c r="B34" s="18"/>
      <c r="C34" s="135">
        <v>843</v>
      </c>
      <c r="D34" s="143">
        <v>0.89999999999999902</v>
      </c>
      <c r="E34" s="256">
        <v>165</v>
      </c>
      <c r="F34" s="110">
        <v>0.19999999999999973</v>
      </c>
      <c r="G34" s="169" t="s">
        <v>131</v>
      </c>
      <c r="H34" s="357"/>
      <c r="I34" s="5"/>
      <c r="J34" s="135">
        <v>3134</v>
      </c>
      <c r="K34" s="143">
        <v>1.0999999999999992</v>
      </c>
      <c r="L34" s="256">
        <v>1933</v>
      </c>
      <c r="M34" s="110">
        <v>0.69999999999999973</v>
      </c>
      <c r="N34" s="258">
        <v>62.131401965856185</v>
      </c>
      <c r="O34" s="357"/>
    </row>
    <row r="35" spans="1:15" ht="15.75" customHeight="1">
      <c r="A35" s="240" t="s">
        <v>91</v>
      </c>
      <c r="B35" s="18"/>
      <c r="C35" s="139">
        <v>14061</v>
      </c>
      <c r="D35" s="144">
        <v>15.7</v>
      </c>
      <c r="E35" s="255">
        <v>12300</v>
      </c>
      <c r="F35" s="40">
        <v>17.5</v>
      </c>
      <c r="G35" s="263">
        <v>14.317073170731698</v>
      </c>
      <c r="H35" s="263">
        <v>9.5953784539151386</v>
      </c>
      <c r="I35" s="5"/>
      <c r="J35" s="139">
        <v>46626</v>
      </c>
      <c r="K35" s="144">
        <v>15</v>
      </c>
      <c r="L35" s="255">
        <v>40945</v>
      </c>
      <c r="M35" s="40">
        <v>15.5</v>
      </c>
      <c r="N35" s="263">
        <v>13.874709976798139</v>
      </c>
      <c r="O35" s="263">
        <v>10.88170561071915</v>
      </c>
    </row>
    <row r="36" spans="1:15" s="51" customFormat="1" ht="15.75" customHeight="1">
      <c r="A36" s="120" t="s">
        <v>17</v>
      </c>
      <c r="B36" s="52"/>
      <c r="C36" s="135">
        <v>7007.5140081363288</v>
      </c>
      <c r="D36" s="142"/>
      <c r="E36" s="256">
        <v>6528.3780501505289</v>
      </c>
      <c r="F36" s="110"/>
      <c r="G36" s="258">
        <v>7.3392802056668982</v>
      </c>
      <c r="H36" s="191"/>
      <c r="I36" s="52"/>
      <c r="J36" s="135">
        <v>18884.971403200612</v>
      </c>
      <c r="K36" s="142"/>
      <c r="L36" s="256">
        <v>18162.766051844425</v>
      </c>
      <c r="M36" s="110"/>
      <c r="N36" s="258">
        <v>3.9762960624758259</v>
      </c>
      <c r="O36" s="191"/>
    </row>
    <row r="37" spans="1:15">
      <c r="G37" s="5"/>
      <c r="H37" s="5"/>
    </row>
    <row r="38" spans="1:15">
      <c r="A38" s="36" t="s">
        <v>89</v>
      </c>
      <c r="B38" s="14"/>
      <c r="C38" s="45">
        <v>2015</v>
      </c>
      <c r="D38" s="44"/>
      <c r="E38" s="192">
        <v>2014</v>
      </c>
      <c r="F38" s="44"/>
      <c r="G38" s="192" t="s">
        <v>133</v>
      </c>
      <c r="H38" s="237"/>
      <c r="I38" s="173"/>
    </row>
    <row r="39" spans="1:15" ht="18.75">
      <c r="A39" s="38" t="s">
        <v>75</v>
      </c>
      <c r="B39" s="18"/>
      <c r="C39" s="193">
        <v>1.3271355553515134</v>
      </c>
      <c r="E39" s="193">
        <v>1.5640876741215353</v>
      </c>
      <c r="F39" s="2"/>
      <c r="G39" s="46">
        <v>-0.23695211877002187</v>
      </c>
      <c r="H39" s="238"/>
      <c r="I39" s="47"/>
    </row>
    <row r="40" spans="1:15" ht="18.75">
      <c r="A40" s="194" t="s">
        <v>76</v>
      </c>
      <c r="B40" s="15"/>
      <c r="C40" s="195">
        <v>6.0975715524718126</v>
      </c>
      <c r="E40" s="195">
        <v>8.4594222833562593</v>
      </c>
      <c r="F40" s="2"/>
      <c r="G40" s="46">
        <v>-2.3718507308844465</v>
      </c>
      <c r="H40" s="238"/>
      <c r="I40" s="47"/>
    </row>
    <row r="41" spans="1:15" ht="18.75">
      <c r="A41" s="38" t="s">
        <v>77</v>
      </c>
      <c r="B41" s="18"/>
      <c r="C41" s="195">
        <v>0.6924616300608627</v>
      </c>
      <c r="E41" s="195">
        <v>0.63466769800366762</v>
      </c>
      <c r="F41" s="2"/>
      <c r="G41" s="46">
        <v>5.7793932057195074E-2</v>
      </c>
      <c r="H41" s="238"/>
      <c r="I41" s="47"/>
    </row>
    <row r="42" spans="1:15" ht="18.75">
      <c r="A42" s="25" t="s">
        <v>78</v>
      </c>
      <c r="B42" s="18"/>
      <c r="C42" s="48">
        <v>0.26881911069898651</v>
      </c>
      <c r="D42" s="41"/>
      <c r="E42" s="48">
        <v>0.25593556686892432</v>
      </c>
      <c r="F42" s="41"/>
      <c r="G42" s="49">
        <v>1.2883543830062183</v>
      </c>
      <c r="H42" s="238"/>
      <c r="I42" s="47"/>
    </row>
    <row r="43" spans="1:15" ht="21.75" customHeight="1">
      <c r="A43" s="18"/>
      <c r="B43" s="18"/>
      <c r="C43" s="50"/>
      <c r="D43" s="5"/>
      <c r="E43" s="50"/>
      <c r="G43" s="196"/>
      <c r="H43" s="196"/>
      <c r="I43" s="47"/>
    </row>
    <row r="44" spans="1:15" ht="16.5">
      <c r="A44" s="159" t="s">
        <v>135</v>
      </c>
      <c r="B44" s="18"/>
      <c r="C44" s="18"/>
      <c r="D44" s="18"/>
      <c r="E44" s="18"/>
      <c r="F44" s="18"/>
      <c r="G44" s="18"/>
      <c r="H44" s="18"/>
      <c r="I44" s="249"/>
      <c r="J44" s="249"/>
      <c r="K44" s="249"/>
      <c r="L44" s="249"/>
      <c r="M44" s="249"/>
      <c r="N44" s="249"/>
      <c r="O44" s="249"/>
    </row>
    <row r="45" spans="1:15" ht="16.5">
      <c r="A45" s="159" t="s">
        <v>110</v>
      </c>
      <c r="B45" s="159"/>
      <c r="C45" s="159"/>
      <c r="D45" s="159"/>
      <c r="E45" s="159"/>
      <c r="F45" s="159"/>
      <c r="G45" s="159"/>
      <c r="H45" s="159"/>
      <c r="I45" s="249"/>
      <c r="J45" s="249"/>
      <c r="K45" s="249"/>
      <c r="L45" s="249"/>
      <c r="M45" s="249"/>
      <c r="N45" s="249"/>
      <c r="O45" s="249"/>
    </row>
    <row r="46" spans="1:15" ht="15.75" customHeight="1">
      <c r="A46" s="159" t="s">
        <v>117</v>
      </c>
      <c r="B46" s="197"/>
      <c r="C46" s="53"/>
      <c r="D46" s="53"/>
      <c r="E46" s="53"/>
      <c r="F46" s="197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5.75" customHeight="1">
      <c r="A47" s="159" t="s">
        <v>118</v>
      </c>
      <c r="B47" s="197"/>
      <c r="C47" s="53"/>
      <c r="D47" s="53"/>
      <c r="E47" s="53"/>
      <c r="F47" s="197"/>
      <c r="G47" s="53"/>
      <c r="H47" s="53"/>
      <c r="I47" s="53"/>
      <c r="J47" s="53"/>
      <c r="K47" s="53"/>
      <c r="L47" s="53"/>
      <c r="M47" s="53"/>
      <c r="N47" s="53"/>
      <c r="O47" s="53"/>
    </row>
    <row r="48" spans="1:15" ht="15.75" customHeight="1">
      <c r="A48" s="200" t="s">
        <v>101</v>
      </c>
      <c r="B48" s="201"/>
      <c r="C48" s="53"/>
      <c r="D48" s="53"/>
      <c r="E48" s="53"/>
      <c r="F48" s="53"/>
      <c r="G48" s="53"/>
      <c r="H48" s="53"/>
      <c r="I48" s="197"/>
      <c r="J48" s="197"/>
      <c r="K48" s="53"/>
      <c r="L48" s="197"/>
      <c r="M48" s="53"/>
      <c r="N48" s="197"/>
      <c r="O48" s="202"/>
    </row>
    <row r="49" spans="1:15" s="53" customFormat="1" ht="15.75" customHeight="1">
      <c r="A49" s="201" t="s">
        <v>79</v>
      </c>
      <c r="B49" s="199"/>
      <c r="C49" s="199"/>
      <c r="D49" s="199"/>
      <c r="E49" s="199"/>
      <c r="F49" s="199"/>
      <c r="G49" s="199"/>
      <c r="H49" s="199"/>
      <c r="I49" s="198"/>
      <c r="J49" s="198"/>
      <c r="K49" s="199"/>
      <c r="L49" s="198"/>
      <c r="N49" s="199"/>
      <c r="O49" s="202"/>
    </row>
    <row r="50" spans="1:15" s="53" customFormat="1" ht="15.75" customHeight="1">
      <c r="A50" s="201" t="s">
        <v>80</v>
      </c>
      <c r="B50" s="199"/>
      <c r="C50" s="199"/>
      <c r="D50" s="199"/>
      <c r="E50" s="199"/>
      <c r="F50" s="199"/>
      <c r="G50" s="199"/>
      <c r="H50" s="199"/>
      <c r="I50" s="198"/>
      <c r="J50" s="198"/>
      <c r="K50" s="199"/>
      <c r="L50" s="198"/>
      <c r="N50" s="199"/>
      <c r="O50" s="202"/>
    </row>
    <row r="51" spans="1:15" s="53" customFormat="1" ht="15.75" customHeight="1">
      <c r="A51" s="201" t="s">
        <v>81</v>
      </c>
      <c r="B51" s="199"/>
      <c r="C51" s="199"/>
      <c r="D51" s="199"/>
      <c r="E51" s="199"/>
      <c r="F51" s="199"/>
      <c r="G51" s="199"/>
      <c r="H51" s="199"/>
      <c r="I51" s="198"/>
      <c r="J51" s="198"/>
      <c r="K51" s="199"/>
      <c r="L51" s="198"/>
      <c r="M51" s="199"/>
      <c r="N51" s="199"/>
      <c r="O51" s="203"/>
    </row>
    <row r="52" spans="1:15" s="53" customFormat="1" ht="15.75" customHeight="1">
      <c r="A52" s="201" t="s">
        <v>82</v>
      </c>
      <c r="B52" s="199"/>
      <c r="C52" s="199"/>
      <c r="D52" s="199"/>
      <c r="E52" s="199"/>
      <c r="F52" s="199"/>
      <c r="G52" s="199"/>
      <c r="H52" s="199"/>
      <c r="I52" s="198"/>
      <c r="J52" s="198"/>
      <c r="K52" s="199"/>
      <c r="L52" s="198"/>
      <c r="M52" s="199"/>
      <c r="N52" s="199"/>
      <c r="O52" s="203"/>
    </row>
    <row r="53" spans="1:15" s="53" customFormat="1" ht="15.75" customHeight="1">
      <c r="A53" s="204" t="s">
        <v>86</v>
      </c>
      <c r="B53" s="199"/>
      <c r="C53" s="199"/>
      <c r="D53" s="199"/>
      <c r="E53" s="199"/>
      <c r="F53" s="199"/>
      <c r="G53" s="199"/>
      <c r="H53" s="199"/>
      <c r="I53" s="198"/>
      <c r="J53" s="198"/>
      <c r="K53" s="199"/>
      <c r="L53" s="198"/>
      <c r="M53" s="199"/>
      <c r="N53" s="199"/>
      <c r="O53" s="203"/>
    </row>
  </sheetData>
  <mergeCells count="6">
    <mergeCell ref="A2:O2"/>
    <mergeCell ref="A1:O1"/>
    <mergeCell ref="A4:O4"/>
    <mergeCell ref="C6:H6"/>
    <mergeCell ref="J6:O6"/>
    <mergeCell ref="A3:O3"/>
  </mergeCells>
  <printOptions horizontalCentered="1"/>
  <pageMargins left="0.43307086614173229" right="0.31496062992125984" top="0.78740157480314965" bottom="0.23622047244094491" header="0" footer="0"/>
  <pageSetup scale="4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0</xdr:colOff>
                <xdr:row>36</xdr:row>
                <xdr:rowOff>0</xdr:rowOff>
              </from>
              <to>
                <xdr:col>4</xdr:col>
                <xdr:colOff>0</xdr:colOff>
                <xdr:row>36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4"/>
  <sheetViews>
    <sheetView showGridLines="0" view="pageBreakPreview" zoomScale="70" zoomScaleNormal="70" zoomScaleSheetLayoutView="70" workbookViewId="0">
      <selection activeCell="L51" sqref="L51"/>
    </sheetView>
  </sheetViews>
  <sheetFormatPr defaultColWidth="9.85546875" defaultRowHeight="15.75"/>
  <cols>
    <col min="1" max="1" width="40.42578125" style="73" customWidth="1"/>
    <col min="2" max="2" width="17" style="73" customWidth="1"/>
    <col min="3" max="3" width="14.140625" style="73" customWidth="1"/>
    <col min="4" max="4" width="13.7109375" style="73" customWidth="1"/>
    <col min="5" max="5" width="13.7109375" style="97" customWidth="1"/>
    <col min="6" max="6" width="13.7109375" style="73" customWidth="1"/>
    <col min="7" max="7" width="13.7109375" style="75" customWidth="1"/>
    <col min="8" max="8" width="13.7109375" style="73" customWidth="1"/>
    <col min="9" max="9" width="4.7109375" style="75" customWidth="1"/>
    <col min="10" max="16384" width="9.85546875" style="73"/>
  </cols>
  <sheetData>
    <row r="1" spans="1:9" ht="18">
      <c r="A1" s="314" t="s">
        <v>0</v>
      </c>
      <c r="B1" s="314"/>
      <c r="C1" s="314"/>
      <c r="D1" s="314"/>
      <c r="E1" s="314"/>
      <c r="F1" s="314"/>
      <c r="G1" s="314"/>
      <c r="H1" s="314"/>
      <c r="I1" s="314"/>
    </row>
    <row r="2" spans="1:9" ht="18.75" customHeight="1">
      <c r="A2" s="312" t="s">
        <v>41</v>
      </c>
      <c r="B2" s="312"/>
      <c r="C2" s="312"/>
      <c r="D2" s="312"/>
      <c r="E2" s="312"/>
      <c r="F2" s="312"/>
      <c r="G2" s="312"/>
      <c r="H2" s="312"/>
      <c r="I2" s="312"/>
    </row>
    <row r="3" spans="1:9" ht="21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</row>
    <row r="4" spans="1:9" ht="18">
      <c r="A4" s="312"/>
      <c r="B4" s="312"/>
      <c r="C4" s="312"/>
      <c r="D4" s="312"/>
      <c r="E4" s="312"/>
      <c r="F4" s="124"/>
      <c r="G4" s="124"/>
      <c r="H4" s="4"/>
      <c r="I4" s="4"/>
    </row>
    <row r="6" spans="1:9">
      <c r="A6" s="76"/>
      <c r="B6" s="76"/>
      <c r="C6" s="77"/>
      <c r="D6" s="9"/>
      <c r="E6" s="98"/>
      <c r="G6" s="78"/>
      <c r="H6" s="76"/>
      <c r="I6" s="79"/>
    </row>
    <row r="7" spans="1:9">
      <c r="C7" s="75"/>
      <c r="D7" s="75"/>
      <c r="E7" s="99"/>
      <c r="F7" s="80"/>
    </row>
    <row r="8" spans="1:9" ht="16.5">
      <c r="A8" s="36" t="s">
        <v>42</v>
      </c>
      <c r="B8" s="81"/>
      <c r="C8" s="175">
        <v>42339</v>
      </c>
      <c r="D8" s="175">
        <v>42004</v>
      </c>
      <c r="E8" s="239" t="s">
        <v>90</v>
      </c>
      <c r="G8" s="116"/>
      <c r="H8" s="116"/>
      <c r="I8" s="116"/>
    </row>
    <row r="9" spans="1:9">
      <c r="A9" s="38" t="s">
        <v>23</v>
      </c>
      <c r="B9" s="83"/>
      <c r="C9" s="145">
        <v>29415</v>
      </c>
      <c r="D9" s="145">
        <v>35641</v>
      </c>
      <c r="E9" s="161">
        <v>-17.468645660896154</v>
      </c>
      <c r="F9" s="82"/>
      <c r="G9" s="82"/>
      <c r="H9" s="16"/>
      <c r="I9" s="16"/>
    </row>
    <row r="10" spans="1:9">
      <c r="A10" s="38" t="s">
        <v>24</v>
      </c>
      <c r="B10" s="83"/>
      <c r="C10" s="145">
        <v>19202</v>
      </c>
      <c r="D10" s="145">
        <v>14842</v>
      </c>
      <c r="E10" s="161">
        <v>29.376094865921033</v>
      </c>
      <c r="F10" s="82"/>
      <c r="G10" s="82"/>
      <c r="H10" s="19"/>
      <c r="I10" s="16"/>
    </row>
    <row r="11" spans="1:9">
      <c r="A11" s="38" t="s">
        <v>25</v>
      </c>
      <c r="B11" s="83"/>
      <c r="C11" s="145">
        <v>24680</v>
      </c>
      <c r="D11" s="145">
        <v>17214</v>
      </c>
      <c r="E11" s="161">
        <v>43.371674218659237</v>
      </c>
      <c r="F11" s="82"/>
      <c r="G11" s="82"/>
      <c r="H11" s="19"/>
      <c r="I11" s="16"/>
    </row>
    <row r="12" spans="1:9">
      <c r="A12" s="25" t="s">
        <v>26</v>
      </c>
      <c r="B12" s="84"/>
      <c r="C12" s="146">
        <v>13426</v>
      </c>
      <c r="D12" s="146">
        <v>11415</v>
      </c>
      <c r="E12" s="162">
        <v>17.617170389837923</v>
      </c>
      <c r="F12" s="82"/>
      <c r="G12" s="82"/>
      <c r="H12" s="19"/>
      <c r="I12" s="16"/>
    </row>
    <row r="13" spans="1:9">
      <c r="A13" s="38" t="s">
        <v>27</v>
      </c>
      <c r="B13" s="83"/>
      <c r="C13" s="145">
        <v>86723</v>
      </c>
      <c r="D13" s="145">
        <v>79112</v>
      </c>
      <c r="E13" s="161">
        <v>9.620537971483456</v>
      </c>
      <c r="F13" s="82"/>
      <c r="G13" s="82"/>
      <c r="H13" s="19"/>
      <c r="I13" s="16"/>
    </row>
    <row r="14" spans="1:9">
      <c r="A14" s="18" t="s">
        <v>28</v>
      </c>
      <c r="B14" s="83"/>
      <c r="C14" s="147">
        <v>111731</v>
      </c>
      <c r="D14" s="147">
        <v>102159</v>
      </c>
      <c r="E14" s="163">
        <v>9.3697080041895475</v>
      </c>
      <c r="F14" s="82"/>
      <c r="G14" s="82"/>
      <c r="H14" s="19"/>
      <c r="I14" s="16"/>
    </row>
    <row r="15" spans="1:9">
      <c r="A15" s="38" t="s">
        <v>29</v>
      </c>
      <c r="B15" s="83"/>
      <c r="C15" s="145">
        <v>80296</v>
      </c>
      <c r="D15" s="145">
        <v>75629</v>
      </c>
      <c r="E15" s="161">
        <v>6.1709132740086492</v>
      </c>
      <c r="F15" s="82"/>
      <c r="G15" s="82"/>
      <c r="H15" s="19"/>
      <c r="I15" s="16"/>
    </row>
    <row r="16" spans="1:9" ht="18">
      <c r="A16" s="18" t="s">
        <v>46</v>
      </c>
      <c r="B16" s="83"/>
      <c r="C16" s="145">
        <v>108341</v>
      </c>
      <c r="D16" s="145">
        <v>101527</v>
      </c>
      <c r="E16" s="161">
        <v>6.7115151634540515</v>
      </c>
      <c r="F16" s="82"/>
      <c r="G16" s="82"/>
      <c r="H16" s="19"/>
      <c r="I16" s="16"/>
    </row>
    <row r="17" spans="1:9">
      <c r="A17" s="2" t="s">
        <v>30</v>
      </c>
      <c r="C17" s="148">
        <v>22241</v>
      </c>
      <c r="D17" s="148">
        <v>17746</v>
      </c>
      <c r="E17" s="164">
        <v>25.329651752507608</v>
      </c>
      <c r="F17" s="82"/>
      <c r="G17" s="82"/>
      <c r="H17" s="19"/>
      <c r="I17" s="24"/>
    </row>
    <row r="18" spans="1:9" ht="16.5">
      <c r="A18" s="122" t="s">
        <v>31</v>
      </c>
      <c r="B18" s="85"/>
      <c r="C18" s="149">
        <v>409332</v>
      </c>
      <c r="D18" s="149">
        <v>376173</v>
      </c>
      <c r="E18" s="165">
        <v>8.8148272204544131</v>
      </c>
      <c r="F18" s="82"/>
      <c r="G18" s="82"/>
      <c r="H18" s="19"/>
      <c r="I18" s="24"/>
    </row>
    <row r="19" spans="1:9">
      <c r="C19" s="150"/>
      <c r="D19" s="150"/>
      <c r="E19" s="166"/>
      <c r="F19" s="82"/>
      <c r="G19" s="82"/>
      <c r="H19" s="19"/>
      <c r="I19" s="16"/>
    </row>
    <row r="20" spans="1:9">
      <c r="A20" s="36" t="s">
        <v>32</v>
      </c>
      <c r="B20" s="81"/>
      <c r="C20" s="151"/>
      <c r="D20" s="151"/>
      <c r="E20" s="167"/>
      <c r="F20" s="82"/>
      <c r="G20" s="82"/>
      <c r="H20" s="19"/>
      <c r="I20" s="117"/>
    </row>
    <row r="21" spans="1:9">
      <c r="A21" s="38" t="s">
        <v>33</v>
      </c>
      <c r="B21" s="83"/>
      <c r="C21" s="145">
        <v>2239</v>
      </c>
      <c r="D21" s="145">
        <v>449</v>
      </c>
      <c r="E21" s="252" t="s">
        <v>131</v>
      </c>
      <c r="F21" s="330"/>
      <c r="G21" s="82"/>
      <c r="H21" s="19"/>
      <c r="I21" s="16"/>
    </row>
    <row r="22" spans="1:9">
      <c r="A22" s="38" t="s">
        <v>87</v>
      </c>
      <c r="B22" s="83"/>
      <c r="C22" s="145">
        <v>3656</v>
      </c>
      <c r="D22" s="145">
        <v>1104</v>
      </c>
      <c r="E22" s="161" t="s">
        <v>131</v>
      </c>
      <c r="F22" s="330"/>
      <c r="G22" s="82"/>
      <c r="H22" s="19"/>
      <c r="I22" s="24"/>
    </row>
    <row r="23" spans="1:9">
      <c r="A23" s="38" t="s">
        <v>34</v>
      </c>
      <c r="B23" s="83"/>
      <c r="C23" s="145">
        <v>597</v>
      </c>
      <c r="D23" s="145">
        <v>482</v>
      </c>
      <c r="E23" s="161">
        <v>23.85892116182573</v>
      </c>
      <c r="F23" s="82"/>
      <c r="G23" s="82"/>
      <c r="H23" s="19"/>
      <c r="I23" s="24"/>
    </row>
    <row r="24" spans="1:9">
      <c r="A24" s="25" t="s">
        <v>35</v>
      </c>
      <c r="B24" s="84"/>
      <c r="C24" s="152">
        <v>58854</v>
      </c>
      <c r="D24" s="152">
        <v>47284</v>
      </c>
      <c r="E24" s="168">
        <v>24.469165045258446</v>
      </c>
      <c r="F24" s="82"/>
      <c r="G24" s="82"/>
      <c r="H24" s="19"/>
      <c r="I24" s="33"/>
    </row>
    <row r="25" spans="1:9">
      <c r="A25" s="38" t="s">
        <v>36</v>
      </c>
      <c r="B25" s="83"/>
      <c r="C25" s="145">
        <v>65346</v>
      </c>
      <c r="D25" s="145">
        <v>49319</v>
      </c>
      <c r="E25" s="161">
        <v>32.496603742979381</v>
      </c>
      <c r="F25" s="82"/>
      <c r="G25" s="82"/>
      <c r="H25" s="19"/>
      <c r="I25" s="16"/>
    </row>
    <row r="26" spans="1:9" ht="18">
      <c r="A26" s="38" t="s">
        <v>47</v>
      </c>
      <c r="B26" s="83"/>
      <c r="C26" s="145">
        <v>80856.209047984667</v>
      </c>
      <c r="D26" s="145">
        <v>80998.274362349184</v>
      </c>
      <c r="E26" s="161">
        <v>-0.17539301359554837</v>
      </c>
      <c r="F26" s="82"/>
      <c r="G26" s="82"/>
      <c r="H26" s="19"/>
      <c r="I26" s="16"/>
    </row>
    <row r="27" spans="1:9" s="75" customFormat="1">
      <c r="A27" s="18" t="s">
        <v>37</v>
      </c>
      <c r="B27" s="86"/>
      <c r="C27" s="153">
        <v>4229</v>
      </c>
      <c r="D27" s="153">
        <v>4207</v>
      </c>
      <c r="E27" s="169">
        <v>0.52293796054194708</v>
      </c>
      <c r="F27" s="82"/>
      <c r="G27" s="82"/>
      <c r="H27" s="19"/>
      <c r="I27" s="16"/>
    </row>
    <row r="28" spans="1:9" s="75" customFormat="1">
      <c r="A28" s="25" t="s">
        <v>38</v>
      </c>
      <c r="B28" s="84"/>
      <c r="C28" s="154">
        <v>17044.790952015333</v>
      </c>
      <c r="D28" s="154">
        <v>11526.725637650816</v>
      </c>
      <c r="E28" s="170">
        <v>47.87192380410572</v>
      </c>
      <c r="F28" s="82"/>
      <c r="G28" s="82"/>
      <c r="H28" s="19"/>
      <c r="I28" s="16"/>
    </row>
    <row r="29" spans="1:9">
      <c r="A29" s="39" t="s">
        <v>39</v>
      </c>
      <c r="B29" s="86"/>
      <c r="C29" s="155">
        <v>167476</v>
      </c>
      <c r="D29" s="155">
        <v>146051</v>
      </c>
      <c r="E29" s="171">
        <v>14.669533245236256</v>
      </c>
      <c r="F29" s="82"/>
      <c r="G29" s="82"/>
      <c r="H29" s="19"/>
      <c r="I29" s="16"/>
    </row>
    <row r="30" spans="1:9">
      <c r="A30" s="25" t="s">
        <v>40</v>
      </c>
      <c r="B30" s="84"/>
      <c r="C30" s="146">
        <v>241856</v>
      </c>
      <c r="D30" s="146">
        <v>230122</v>
      </c>
      <c r="E30" s="162">
        <v>5.0990344252179298</v>
      </c>
      <c r="F30" s="82"/>
      <c r="G30" s="82"/>
      <c r="H30" s="19"/>
      <c r="I30" s="16"/>
    </row>
    <row r="31" spans="1:9" ht="16.5">
      <c r="A31" s="123" t="s">
        <v>99</v>
      </c>
      <c r="B31" s="84"/>
      <c r="C31" s="146">
        <v>409332</v>
      </c>
      <c r="D31" s="146">
        <v>376173</v>
      </c>
      <c r="E31" s="162">
        <v>8.8148272204544131</v>
      </c>
      <c r="F31" s="82"/>
      <c r="G31" s="82"/>
      <c r="H31" s="19"/>
      <c r="I31" s="87"/>
    </row>
    <row r="32" spans="1:9" ht="18">
      <c r="A32" s="88"/>
      <c r="B32" s="86"/>
      <c r="C32" s="89"/>
      <c r="D32" s="17"/>
      <c r="E32" s="160"/>
      <c r="G32" s="87"/>
      <c r="H32" s="87"/>
      <c r="I32" s="87"/>
    </row>
    <row r="33" spans="1:9" ht="18" customHeight="1">
      <c r="A33" s="157"/>
      <c r="B33" s="86"/>
      <c r="C33" s="90"/>
      <c r="D33" s="17"/>
      <c r="E33" s="100"/>
      <c r="G33" s="87"/>
      <c r="H33" s="87"/>
      <c r="I33" s="87"/>
    </row>
    <row r="34" spans="1:9" ht="18" customHeight="1">
      <c r="A34" s="2"/>
      <c r="B34" s="313" t="s">
        <v>104</v>
      </c>
      <c r="C34" s="313"/>
      <c r="D34" s="2"/>
      <c r="E34" s="177"/>
      <c r="F34" s="11"/>
      <c r="G34" s="178"/>
      <c r="H34" s="177"/>
      <c r="I34" s="177"/>
    </row>
    <row r="35" spans="1:9" ht="17.25">
      <c r="A35" s="14" t="s">
        <v>48</v>
      </c>
      <c r="B35" s="179" t="s">
        <v>83</v>
      </c>
      <c r="C35" s="179" t="s">
        <v>49</v>
      </c>
      <c r="D35" s="2"/>
      <c r="E35" s="2"/>
      <c r="F35" s="2"/>
      <c r="G35" s="180"/>
      <c r="H35" s="180"/>
      <c r="I35" s="180"/>
    </row>
    <row r="36" spans="1:9">
      <c r="A36" s="181" t="s">
        <v>50</v>
      </c>
      <c r="B36" s="92"/>
      <c r="C36" s="93"/>
      <c r="D36" s="2"/>
      <c r="E36" s="2"/>
      <c r="F36" s="2"/>
      <c r="G36" s="29"/>
      <c r="H36" s="61"/>
      <c r="I36" s="61"/>
    </row>
    <row r="37" spans="1:9">
      <c r="A37" s="5" t="s">
        <v>51</v>
      </c>
      <c r="B37" s="61">
        <v>0.3939455513316501</v>
      </c>
      <c r="C37" s="61">
        <v>5.6850261005666106E-2</v>
      </c>
      <c r="D37" s="2"/>
      <c r="E37" s="2"/>
      <c r="F37" s="2"/>
      <c r="G37" s="20"/>
      <c r="H37" s="61"/>
      <c r="I37" s="61"/>
    </row>
    <row r="38" spans="1:9">
      <c r="A38" s="5" t="s">
        <v>119</v>
      </c>
      <c r="B38" s="61">
        <v>0.24599615783267664</v>
      </c>
      <c r="C38" s="61">
        <v>5.9613292181069956E-2</v>
      </c>
      <c r="D38" s="2"/>
      <c r="E38" s="2"/>
      <c r="F38" s="2"/>
      <c r="G38" s="20"/>
      <c r="H38" s="61"/>
      <c r="I38" s="61"/>
    </row>
    <row r="39" spans="1:9">
      <c r="A39" s="5" t="s">
        <v>52</v>
      </c>
      <c r="B39" s="61">
        <v>1.9207419395500559E-2</v>
      </c>
      <c r="C39" s="61">
        <v>5.958709308402272E-2</v>
      </c>
      <c r="D39" s="2"/>
      <c r="E39" s="2"/>
      <c r="F39" s="2"/>
      <c r="G39" s="20"/>
      <c r="H39" s="61"/>
      <c r="I39" s="61"/>
    </row>
    <row r="40" spans="1:9">
      <c r="A40" s="52" t="s">
        <v>84</v>
      </c>
      <c r="B40" s="280">
        <v>3.6040030144640785E-3</v>
      </c>
      <c r="C40" s="280">
        <v>0.27972773764240971</v>
      </c>
      <c r="D40" s="2"/>
      <c r="E40" s="2"/>
      <c r="F40" s="2"/>
      <c r="G40" s="20"/>
      <c r="H40" s="61"/>
      <c r="I40" s="61"/>
    </row>
    <row r="41" spans="1:9" ht="15.75" customHeight="1">
      <c r="A41" s="52" t="s">
        <v>120</v>
      </c>
      <c r="B41" s="280">
        <v>0.29087318540038792</v>
      </c>
      <c r="C41" s="280">
        <v>0.12243400960004891</v>
      </c>
      <c r="D41" s="2"/>
      <c r="E41" s="2"/>
      <c r="F41" s="2"/>
      <c r="G41" s="20"/>
      <c r="H41" s="61"/>
      <c r="I41" s="61"/>
    </row>
    <row r="42" spans="1:9" ht="15.75" customHeight="1">
      <c r="A42" s="281" t="s">
        <v>102</v>
      </c>
      <c r="B42" s="280">
        <v>4.6373683025320633E-2</v>
      </c>
      <c r="C42" s="280">
        <v>5.8624980908568915E-2</v>
      </c>
      <c r="D42" s="2"/>
      <c r="E42" s="2"/>
      <c r="F42" s="2"/>
      <c r="G42" s="20"/>
      <c r="H42" s="61"/>
      <c r="I42" s="61"/>
    </row>
    <row r="43" spans="1:9" ht="15.75" customHeight="1">
      <c r="A43" s="282" t="s">
        <v>53</v>
      </c>
      <c r="B43" s="283">
        <v>0.99999999999999989</v>
      </c>
      <c r="C43" s="284">
        <v>7.7544628800368665E-2</v>
      </c>
      <c r="D43" s="2"/>
      <c r="E43" s="2"/>
      <c r="F43" s="2"/>
      <c r="G43" s="20"/>
      <c r="H43" s="182"/>
      <c r="I43" s="61"/>
    </row>
    <row r="44" spans="1:9" ht="15.75" customHeight="1">
      <c r="A44" s="2"/>
      <c r="B44" s="2"/>
      <c r="C44" s="2"/>
      <c r="D44" s="2"/>
      <c r="E44" s="2"/>
      <c r="F44" s="2"/>
      <c r="G44" s="1"/>
      <c r="H44" s="5"/>
      <c r="I44" s="5"/>
    </row>
    <row r="45" spans="1:9" ht="15" customHeight="1">
      <c r="A45" s="285" t="s">
        <v>54</v>
      </c>
      <c r="B45" s="286">
        <v>0.78560148697823085</v>
      </c>
      <c r="C45" s="2"/>
      <c r="D45" s="2"/>
      <c r="E45" s="2"/>
      <c r="F45" s="2"/>
      <c r="G45" s="20"/>
      <c r="H45" s="61"/>
      <c r="I45" s="5"/>
    </row>
    <row r="46" spans="1:9" ht="15.75" customHeight="1">
      <c r="A46" s="120" t="s">
        <v>55</v>
      </c>
      <c r="B46" s="287">
        <v>0.21439851302176913</v>
      </c>
      <c r="C46" s="2"/>
      <c r="D46" s="2"/>
      <c r="E46" s="2"/>
      <c r="F46" s="2"/>
      <c r="G46" s="20"/>
      <c r="H46" s="61"/>
      <c r="I46" s="5"/>
    </row>
    <row r="47" spans="1:9" ht="15.75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15.75" customHeight="1">
      <c r="A48" s="2"/>
      <c r="B48" s="183"/>
      <c r="C48" s="183"/>
      <c r="D48" s="183"/>
      <c r="E48" s="184"/>
      <c r="F48" s="184"/>
      <c r="G48" s="184"/>
      <c r="H48" s="185"/>
      <c r="I48" s="2"/>
    </row>
    <row r="49" spans="1:9" ht="15.75" customHeight="1">
      <c r="A49" s="186" t="s">
        <v>56</v>
      </c>
      <c r="B49" s="95">
        <v>2016</v>
      </c>
      <c r="C49" s="95">
        <v>2017</v>
      </c>
      <c r="D49" s="95">
        <v>2018</v>
      </c>
      <c r="E49" s="95">
        <v>2019</v>
      </c>
      <c r="F49" s="95">
        <v>2020</v>
      </c>
      <c r="G49" s="95" t="s">
        <v>132</v>
      </c>
      <c r="H49" s="250"/>
      <c r="I49" s="250"/>
    </row>
    <row r="50" spans="1:9" ht="15.75" customHeight="1">
      <c r="A50" s="187" t="s">
        <v>57</v>
      </c>
      <c r="B50" s="96">
        <v>6.6136553133113271E-2</v>
      </c>
      <c r="C50" s="96">
        <v>4.5790230088301735E-2</v>
      </c>
      <c r="D50" s="96">
        <v>0.2071037341025059</v>
      </c>
      <c r="E50" s="96">
        <v>8.3027357838479695E-3</v>
      </c>
      <c r="F50" s="96">
        <v>0.10785824518374336</v>
      </c>
      <c r="G50" s="96">
        <v>0.56480850170848773</v>
      </c>
      <c r="H50" s="251"/>
      <c r="I50" s="61"/>
    </row>
    <row r="51" spans="1:9">
      <c r="B51" s="75"/>
      <c r="E51" s="73"/>
      <c r="G51" s="73"/>
      <c r="I51" s="73"/>
    </row>
    <row r="52" spans="1:9" ht="16.5">
      <c r="A52" s="204"/>
      <c r="B52" s="86"/>
      <c r="C52" s="90"/>
      <c r="D52" s="17"/>
      <c r="E52" s="101"/>
      <c r="G52" s="87"/>
      <c r="H52" s="87"/>
      <c r="I52" s="87"/>
    </row>
    <row r="53" spans="1:9" ht="18">
      <c r="A53" s="176" t="s">
        <v>44</v>
      </c>
      <c r="B53" s="86"/>
      <c r="C53" s="90"/>
      <c r="D53" s="17"/>
      <c r="E53" s="100"/>
      <c r="G53" s="87"/>
      <c r="H53" s="87"/>
      <c r="I53" s="87"/>
    </row>
    <row r="54" spans="1:9" ht="18">
      <c r="A54" s="176" t="s">
        <v>45</v>
      </c>
      <c r="B54" s="86"/>
      <c r="C54" s="90"/>
      <c r="D54" s="17"/>
      <c r="E54" s="100"/>
      <c r="G54" s="87"/>
      <c r="H54" s="87"/>
      <c r="I54" s="87"/>
    </row>
  </sheetData>
  <mergeCells count="5">
    <mergeCell ref="A4:E4"/>
    <mergeCell ref="B34:C34"/>
    <mergeCell ref="A1:I1"/>
    <mergeCell ref="A2:I2"/>
    <mergeCell ref="A3:I3"/>
  </mergeCells>
  <pageMargins left="0.18" right="0.3" top="0.78740157480314965" bottom="0.23622047244094491" header="0" footer="0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0"/>
  <sheetViews>
    <sheetView showGridLines="0" view="pageBreakPreview" zoomScale="80" zoomScaleNormal="70" zoomScaleSheetLayoutView="80" workbookViewId="0">
      <selection activeCell="P22" sqref="P22"/>
    </sheetView>
  </sheetViews>
  <sheetFormatPr defaultColWidth="9.85546875" defaultRowHeight="15.75"/>
  <cols>
    <col min="1" max="1" width="45.28515625" style="2" customWidth="1"/>
    <col min="2" max="2" width="1.7109375" style="5" customWidth="1"/>
    <col min="3" max="5" width="11.7109375" style="2" customWidth="1"/>
    <col min="6" max="6" width="11.7109375" style="5" customWidth="1"/>
    <col min="7" max="8" width="11.7109375" style="2" customWidth="1"/>
    <col min="9" max="9" width="1.7109375" style="2" customWidth="1"/>
    <col min="10" max="14" width="11.7109375" style="2" customWidth="1"/>
    <col min="15" max="15" width="9.85546875" style="2"/>
    <col min="16" max="16384" width="9.85546875" style="358"/>
  </cols>
  <sheetData>
    <row r="1" spans="1:15" ht="39" customHeight="1">
      <c r="A1" s="316" t="s">
        <v>111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ht="15" customHeight="1">
      <c r="A2" s="312" t="s">
        <v>20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5" ht="1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</row>
    <row r="4" spans="1:15" ht="18">
      <c r="A4" s="312"/>
      <c r="B4" s="312"/>
      <c r="C4" s="312"/>
      <c r="D4" s="312"/>
      <c r="E4" s="312"/>
      <c r="F4" s="312"/>
      <c r="G4" s="312"/>
      <c r="H4" s="259"/>
      <c r="I4" s="4"/>
      <c r="J4" s="4"/>
      <c r="K4" s="4"/>
      <c r="L4" s="4"/>
      <c r="M4" s="4"/>
      <c r="N4" s="4"/>
      <c r="O4" s="5"/>
    </row>
    <row r="5" spans="1:15">
      <c r="A5" s="6"/>
      <c r="B5" s="7"/>
      <c r="C5" s="6"/>
      <c r="D5" s="6"/>
      <c r="E5" s="6"/>
      <c r="F5" s="7"/>
      <c r="G5" s="6"/>
      <c r="H5" s="6"/>
      <c r="I5" s="7"/>
      <c r="J5" s="8"/>
      <c r="K5" s="8"/>
      <c r="L5" s="9"/>
    </row>
    <row r="6" spans="1:15">
      <c r="A6" s="6"/>
      <c r="B6" s="7"/>
      <c r="C6" s="324" t="str">
        <f>+'Coca-Cola FEMSA'!C6</f>
        <v>For the fourth quarter of:</v>
      </c>
      <c r="D6" s="324"/>
      <c r="E6" s="324"/>
      <c r="F6" s="324"/>
      <c r="G6" s="324"/>
      <c r="H6" s="260"/>
      <c r="I6" s="7"/>
      <c r="J6" s="325" t="str">
        <f>+'Coca-Cola FEMSA'!I6</f>
        <v>For the twelve months of:</v>
      </c>
      <c r="K6" s="325"/>
      <c r="L6" s="325"/>
      <c r="M6" s="325"/>
      <c r="N6" s="325"/>
    </row>
    <row r="7" spans="1:15" ht="16.5">
      <c r="A7" s="12"/>
      <c r="B7" s="13"/>
      <c r="C7" s="71">
        <v>2015</v>
      </c>
      <c r="D7" s="55" t="s">
        <v>15</v>
      </c>
      <c r="E7" s="72">
        <f>+C7-1</f>
        <v>2014</v>
      </c>
      <c r="F7" s="55" t="s">
        <v>15</v>
      </c>
      <c r="G7" s="232" t="s">
        <v>90</v>
      </c>
      <c r="H7" s="232" t="s">
        <v>98</v>
      </c>
      <c r="I7" s="14"/>
      <c r="J7" s="71">
        <f>+C7</f>
        <v>2015</v>
      </c>
      <c r="K7" s="55" t="s">
        <v>15</v>
      </c>
      <c r="L7" s="71">
        <f>+E7</f>
        <v>2014</v>
      </c>
      <c r="M7" s="55" t="s">
        <v>15</v>
      </c>
      <c r="N7" s="45" t="s">
        <v>90</v>
      </c>
      <c r="O7" s="232" t="s">
        <v>98</v>
      </c>
    </row>
    <row r="8" spans="1:15">
      <c r="A8" s="56" t="s">
        <v>6</v>
      </c>
      <c r="B8" s="18"/>
      <c r="C8" s="137">
        <v>40404</v>
      </c>
      <c r="D8" s="22">
        <v>100</v>
      </c>
      <c r="E8" s="137">
        <v>28812</v>
      </c>
      <c r="F8" s="21">
        <v>100</v>
      </c>
      <c r="G8" s="242">
        <v>40.233236151603499</v>
      </c>
      <c r="H8" s="242">
        <v>13.021709519474634</v>
      </c>
      <c r="I8" s="18"/>
      <c r="J8" s="137">
        <v>132891</v>
      </c>
      <c r="K8" s="21">
        <v>100</v>
      </c>
      <c r="L8" s="137">
        <v>109624</v>
      </c>
      <c r="M8" s="21">
        <v>100</v>
      </c>
      <c r="N8" s="242">
        <v>21.22436692695031</v>
      </c>
      <c r="O8" s="242">
        <v>14.079619449458836</v>
      </c>
    </row>
    <row r="9" spans="1:15">
      <c r="A9" s="119" t="s">
        <v>7</v>
      </c>
      <c r="B9" s="18"/>
      <c r="C9" s="135">
        <v>25116</v>
      </c>
      <c r="D9" s="27">
        <v>62.2</v>
      </c>
      <c r="E9" s="135">
        <v>17521</v>
      </c>
      <c r="F9" s="26">
        <v>60.8</v>
      </c>
      <c r="G9" s="243">
        <v>43.347982421094677</v>
      </c>
      <c r="H9" s="243"/>
      <c r="I9" s="18"/>
      <c r="J9" s="135">
        <v>85600</v>
      </c>
      <c r="K9" s="26">
        <v>64.400000000000006</v>
      </c>
      <c r="L9" s="135">
        <v>70238</v>
      </c>
      <c r="M9" s="26">
        <v>64.099999999999994</v>
      </c>
      <c r="N9" s="243">
        <v>21.871351689968389</v>
      </c>
      <c r="O9" s="41"/>
    </row>
    <row r="10" spans="1:15">
      <c r="A10" s="25" t="s">
        <v>8</v>
      </c>
      <c r="B10" s="18"/>
      <c r="C10" s="135">
        <v>15288</v>
      </c>
      <c r="D10" s="27">
        <v>37.799999999999997</v>
      </c>
      <c r="E10" s="135">
        <v>11291</v>
      </c>
      <c r="F10" s="26">
        <v>39.200000000000003</v>
      </c>
      <c r="G10" s="243">
        <v>35.399876007439545</v>
      </c>
      <c r="H10" s="279"/>
      <c r="I10" s="18"/>
      <c r="J10" s="135">
        <v>47291</v>
      </c>
      <c r="K10" s="26">
        <v>35.6</v>
      </c>
      <c r="L10" s="135">
        <v>39386</v>
      </c>
      <c r="M10" s="26">
        <v>35.9</v>
      </c>
      <c r="N10" s="243">
        <v>20.070583456050372</v>
      </c>
      <c r="O10" s="44"/>
    </row>
    <row r="11" spans="1:15">
      <c r="A11" s="58" t="s">
        <v>18</v>
      </c>
      <c r="B11" s="15"/>
      <c r="C11" s="137">
        <v>967</v>
      </c>
      <c r="D11" s="22">
        <v>2.4</v>
      </c>
      <c r="E11" s="137">
        <v>516</v>
      </c>
      <c r="F11" s="21">
        <v>1.8</v>
      </c>
      <c r="G11" s="242">
        <v>87.403100775193792</v>
      </c>
      <c r="H11" s="242"/>
      <c r="I11" s="18"/>
      <c r="J11" s="137">
        <v>2868</v>
      </c>
      <c r="K11" s="21">
        <v>2.2000000000000002</v>
      </c>
      <c r="L11" s="137">
        <v>2042</v>
      </c>
      <c r="M11" s="21">
        <v>1.9</v>
      </c>
      <c r="N11" s="242">
        <v>40.450538687561213</v>
      </c>
    </row>
    <row r="12" spans="1:15">
      <c r="A12" s="57" t="s">
        <v>19</v>
      </c>
      <c r="B12" s="15"/>
      <c r="C12" s="137">
        <v>10054</v>
      </c>
      <c r="D12" s="22">
        <v>24.8</v>
      </c>
      <c r="E12" s="137">
        <v>7552</v>
      </c>
      <c r="F12" s="21">
        <v>26.200000000000006</v>
      </c>
      <c r="G12" s="242">
        <v>33.130296610169488</v>
      </c>
      <c r="H12" s="242"/>
      <c r="I12" s="18"/>
      <c r="J12" s="137">
        <v>33305</v>
      </c>
      <c r="K12" s="21">
        <v>25</v>
      </c>
      <c r="L12" s="137">
        <v>28492</v>
      </c>
      <c r="M12" s="21">
        <v>25.900000000000002</v>
      </c>
      <c r="N12" s="242">
        <v>16.892461041695906</v>
      </c>
    </row>
    <row r="13" spans="1:15">
      <c r="A13" s="2" t="s">
        <v>121</v>
      </c>
      <c r="B13" s="18"/>
      <c r="C13" s="135">
        <v>62</v>
      </c>
      <c r="D13" s="22">
        <v>0.2</v>
      </c>
      <c r="E13" s="135">
        <v>44</v>
      </c>
      <c r="F13" s="21">
        <v>0.2</v>
      </c>
      <c r="G13" s="22">
        <v>40.909090909090921</v>
      </c>
      <c r="H13" s="22"/>
      <c r="I13" s="28"/>
      <c r="J13" s="135">
        <v>220</v>
      </c>
      <c r="K13" s="21">
        <v>0.2</v>
      </c>
      <c r="L13" s="135">
        <v>172</v>
      </c>
      <c r="M13" s="21">
        <v>0.2</v>
      </c>
      <c r="N13" s="22">
        <v>27.906976744186053</v>
      </c>
    </row>
    <row r="14" spans="1:15">
      <c r="A14" s="108" t="s">
        <v>43</v>
      </c>
      <c r="B14" s="109"/>
      <c r="C14" s="138">
        <v>4205</v>
      </c>
      <c r="D14" s="233">
        <v>10.4</v>
      </c>
      <c r="E14" s="138">
        <v>3179</v>
      </c>
      <c r="F14" s="107">
        <v>11</v>
      </c>
      <c r="G14" s="244">
        <v>32.274300094369288</v>
      </c>
      <c r="H14" s="244">
        <v>19.42016934381272</v>
      </c>
      <c r="I14" s="103"/>
      <c r="J14" s="138">
        <v>10898</v>
      </c>
      <c r="K14" s="107">
        <v>8.1999999999999993</v>
      </c>
      <c r="L14" s="138">
        <v>8680</v>
      </c>
      <c r="M14" s="107">
        <v>7.9</v>
      </c>
      <c r="N14" s="244">
        <v>25.552995391705082</v>
      </c>
      <c r="O14" s="244">
        <v>22.435353494993215</v>
      </c>
    </row>
    <row r="15" spans="1:15" ht="15.75" customHeight="1">
      <c r="A15" s="5" t="s">
        <v>16</v>
      </c>
      <c r="C15" s="137">
        <v>906</v>
      </c>
      <c r="D15" s="241">
        <v>2.2000000000000002</v>
      </c>
      <c r="E15" s="137">
        <v>730</v>
      </c>
      <c r="F15" s="37">
        <v>2.5</v>
      </c>
      <c r="G15" s="241">
        <v>24.10958904109588</v>
      </c>
      <c r="H15" s="241"/>
      <c r="I15" s="5"/>
      <c r="J15" s="137">
        <v>3182</v>
      </c>
      <c r="K15" s="37">
        <v>2.4</v>
      </c>
      <c r="L15" s="137">
        <v>2779</v>
      </c>
      <c r="M15" s="37">
        <v>2.5</v>
      </c>
      <c r="N15" s="241">
        <v>14.501619287513501</v>
      </c>
    </row>
    <row r="16" spans="1:15" ht="15.75" customHeight="1">
      <c r="A16" s="25" t="s">
        <v>85</v>
      </c>
      <c r="B16" s="18"/>
      <c r="C16" s="137">
        <v>135</v>
      </c>
      <c r="D16" s="37">
        <v>0.39999999999999947</v>
      </c>
      <c r="E16" s="137">
        <v>70</v>
      </c>
      <c r="F16" s="37">
        <v>0.30000000000000071</v>
      </c>
      <c r="G16" s="241">
        <v>92.857142857142861</v>
      </c>
      <c r="H16" s="241"/>
      <c r="I16" s="5"/>
      <c r="J16" s="137">
        <v>434</v>
      </c>
      <c r="K16" s="37">
        <v>0.30000000000000115</v>
      </c>
      <c r="L16" s="137">
        <v>297</v>
      </c>
      <c r="M16" s="37">
        <v>0.29999999999999893</v>
      </c>
      <c r="N16" s="241">
        <v>46.127946127946132</v>
      </c>
    </row>
    <row r="17" spans="1:15" ht="15.75" customHeight="1">
      <c r="A17" s="39" t="s">
        <v>122</v>
      </c>
      <c r="B17" s="18"/>
      <c r="C17" s="139">
        <v>5246</v>
      </c>
      <c r="D17" s="190">
        <v>13</v>
      </c>
      <c r="E17" s="139">
        <v>3979</v>
      </c>
      <c r="F17" s="40">
        <v>13.8</v>
      </c>
      <c r="G17" s="190">
        <v>31.842171399849217</v>
      </c>
      <c r="H17" s="190">
        <v>18.943610961323643</v>
      </c>
      <c r="I17" s="5"/>
      <c r="J17" s="139">
        <v>14514</v>
      </c>
      <c r="K17" s="40">
        <v>10.9</v>
      </c>
      <c r="L17" s="139">
        <v>11756</v>
      </c>
      <c r="M17" s="40">
        <v>10.7</v>
      </c>
      <c r="N17" s="190">
        <v>23.4603606668935</v>
      </c>
      <c r="O17" s="190">
        <v>20.571395310010598</v>
      </c>
    </row>
    <row r="18" spans="1:15">
      <c r="A18" s="120" t="s">
        <v>17</v>
      </c>
      <c r="B18" s="41"/>
      <c r="C18" s="135">
        <v>2247.2399613016223</v>
      </c>
      <c r="D18" s="113"/>
      <c r="E18" s="135">
        <v>1644.5352595137351</v>
      </c>
      <c r="F18" s="113"/>
      <c r="G18" s="258">
        <v>36.64893764370234</v>
      </c>
      <c r="H18" s="258"/>
      <c r="I18" s="18"/>
      <c r="J18" s="135">
        <v>6048</v>
      </c>
      <c r="K18" s="113"/>
      <c r="L18" s="135">
        <v>5191.1964718265745</v>
      </c>
      <c r="M18" s="113"/>
      <c r="N18" s="191">
        <v>16.504933550934364</v>
      </c>
      <c r="O18" s="41"/>
    </row>
    <row r="19" spans="1:15" ht="16.5">
      <c r="A19" s="102"/>
      <c r="B19" s="18"/>
      <c r="C19" s="33"/>
      <c r="D19" s="19"/>
      <c r="E19" s="33"/>
      <c r="F19" s="17"/>
      <c r="G19" s="34"/>
      <c r="H19" s="34"/>
      <c r="I19" s="18"/>
      <c r="J19" s="19"/>
      <c r="K19" s="19"/>
      <c r="L19" s="16"/>
    </row>
    <row r="20" spans="1:15">
      <c r="A20" s="62" t="s">
        <v>63</v>
      </c>
      <c r="B20" s="18"/>
      <c r="C20" s="172"/>
      <c r="D20" s="172"/>
      <c r="E20" s="59"/>
      <c r="F20" s="59"/>
      <c r="G20" s="206"/>
      <c r="H20" s="206"/>
      <c r="I20" s="54"/>
      <c r="J20" s="172"/>
      <c r="K20" s="172"/>
      <c r="L20" s="208"/>
      <c r="M20" s="59"/>
      <c r="N20" s="59"/>
      <c r="O20" s="59"/>
    </row>
    <row r="21" spans="1:15">
      <c r="A21" s="39" t="s">
        <v>64</v>
      </c>
      <c r="B21" s="18"/>
      <c r="C21" s="20"/>
      <c r="D21" s="60"/>
      <c r="E21" s="20"/>
      <c r="F21" s="20"/>
      <c r="G21" s="257"/>
      <c r="H21" s="257"/>
      <c r="I21" s="33"/>
      <c r="J21" s="20">
        <v>14061</v>
      </c>
      <c r="K21" s="20"/>
      <c r="L21" s="20">
        <v>12853</v>
      </c>
      <c r="M21" s="20"/>
      <c r="N21" s="16">
        <v>9.3985839881739697</v>
      </c>
      <c r="O21" s="60"/>
    </row>
    <row r="22" spans="1:15">
      <c r="A22" s="5" t="s">
        <v>129</v>
      </c>
      <c r="B22" s="35"/>
      <c r="C22" s="20">
        <v>520</v>
      </c>
      <c r="E22" s="20">
        <v>458</v>
      </c>
      <c r="F22" s="60"/>
      <c r="G22" s="257">
        <v>13.537117903930129</v>
      </c>
      <c r="I22" s="20"/>
      <c r="J22" s="20">
        <v>1208</v>
      </c>
      <c r="K22" s="20"/>
      <c r="L22" s="20">
        <v>1132</v>
      </c>
      <c r="M22" s="20"/>
      <c r="N22" s="308">
        <v>6.7137809187279185</v>
      </c>
      <c r="O22" s="60"/>
    </row>
    <row r="23" spans="1:15">
      <c r="A23" s="111"/>
      <c r="B23" s="111"/>
      <c r="C23" s="295"/>
      <c r="D23" s="296"/>
      <c r="E23" s="295"/>
      <c r="F23" s="297"/>
      <c r="G23" s="298"/>
      <c r="H23" s="296"/>
      <c r="I23" s="20"/>
      <c r="J23" s="20"/>
      <c r="K23" s="60"/>
      <c r="L23" s="20"/>
      <c r="M23" s="60"/>
      <c r="N23" s="257"/>
      <c r="O23" s="60"/>
    </row>
    <row r="24" spans="1:15">
      <c r="A24" s="111"/>
      <c r="B24" s="111"/>
      <c r="C24" s="331"/>
      <c r="D24" s="331"/>
      <c r="E24" s="331"/>
      <c r="F24" s="297"/>
      <c r="G24" s="298"/>
      <c r="H24" s="296"/>
      <c r="I24" s="20"/>
      <c r="J24" s="20"/>
      <c r="K24" s="60"/>
      <c r="L24" s="20"/>
      <c r="M24" s="60"/>
      <c r="N24" s="257"/>
      <c r="O24" s="60"/>
    </row>
    <row r="25" spans="1:15" ht="18.75">
      <c r="A25" s="5"/>
      <c r="C25" s="20"/>
      <c r="D25" s="60"/>
      <c r="E25" s="332"/>
      <c r="F25" s="60"/>
      <c r="G25" s="21"/>
      <c r="H25" s="21"/>
      <c r="I25" s="20"/>
      <c r="J25" s="20"/>
      <c r="K25" s="209"/>
      <c r="L25" s="20"/>
      <c r="M25" s="209"/>
      <c r="N25" s="21"/>
      <c r="O25" s="60"/>
    </row>
    <row r="26" spans="1:15" ht="16.5">
      <c r="A26" s="15" t="s">
        <v>123</v>
      </c>
      <c r="B26" s="18"/>
      <c r="C26" s="1"/>
      <c r="D26" s="1"/>
      <c r="E26" s="1"/>
      <c r="F26" s="1"/>
      <c r="G26" s="210"/>
      <c r="H26" s="210"/>
      <c r="I26" s="1"/>
      <c r="J26" s="23"/>
      <c r="K26" s="1"/>
      <c r="L26" s="262"/>
      <c r="M26" s="1"/>
      <c r="N26" s="210"/>
      <c r="O26" s="60"/>
    </row>
    <row r="27" spans="1:15">
      <c r="A27" s="5" t="s">
        <v>65</v>
      </c>
      <c r="B27" s="18"/>
      <c r="C27" s="23">
        <v>712.78293963254589</v>
      </c>
      <c r="D27" s="23"/>
      <c r="E27" s="23">
        <v>656.60222722069079</v>
      </c>
      <c r="F27" s="23"/>
      <c r="G27" s="247">
        <f>IF((((C27/E27)-1)*100)&gt;=100,"N.A.",(IF((((C27/E27)-1)*100)&lt;=-100,"N.A.",(((C27/E27)-1)*100))))</f>
        <v>8.5562780756410994</v>
      </c>
      <c r="H27" s="21"/>
      <c r="I27" s="23"/>
      <c r="J27" s="23">
        <v>704.23551149535001</v>
      </c>
      <c r="K27" s="23"/>
      <c r="L27" s="23">
        <v>658.71720373431629</v>
      </c>
      <c r="M27" s="23"/>
      <c r="N27" s="21">
        <v>6.9101440653116519</v>
      </c>
      <c r="O27" s="60"/>
    </row>
    <row r="28" spans="1:15">
      <c r="A28" s="5" t="s">
        <v>66</v>
      </c>
      <c r="B28" s="35"/>
      <c r="C28" s="23">
        <v>23.616115485564304</v>
      </c>
      <c r="D28" s="23"/>
      <c r="E28" s="23">
        <v>23.063543307086615</v>
      </c>
      <c r="F28" s="23"/>
      <c r="G28" s="247">
        <f>IF((((C28/E28)-1)*100)&gt;=100,"N.A.",(IF((((C28/E28)-1)*100)&lt;=-100,"N.A.",(((C28/E28)-1)*100))))</f>
        <v>2.3958685407541092</v>
      </c>
      <c r="H28" s="21"/>
      <c r="I28" s="23"/>
      <c r="J28" s="23">
        <v>23.843394605503587</v>
      </c>
      <c r="K28" s="23"/>
      <c r="L28" s="23">
        <v>23.44925955218589</v>
      </c>
      <c r="M28" s="23"/>
      <c r="N28" s="21">
        <v>1.6807995682787125</v>
      </c>
      <c r="O28" s="60"/>
    </row>
    <row r="29" spans="1:15">
      <c r="A29" s="41" t="s">
        <v>67</v>
      </c>
      <c r="B29" s="35"/>
      <c r="C29" s="211">
        <v>30.182056827603375</v>
      </c>
      <c r="D29" s="211"/>
      <c r="E29" s="211">
        <v>28.469269378003165</v>
      </c>
      <c r="F29" s="211"/>
      <c r="G29" s="264">
        <f>IF((((C29/E29)-1)*100)&gt;=100,"N.A.",(IF((((C29/E29)-1)*100)&lt;=-100,"N.A.",(((C29/E29)-1)*100))))</f>
        <v>6.016267670443276</v>
      </c>
      <c r="H29" s="21"/>
      <c r="I29" s="23"/>
      <c r="J29" s="211">
        <v>29.535874532429069</v>
      </c>
      <c r="K29" s="211"/>
      <c r="L29" s="211">
        <v>28.091172869162605</v>
      </c>
      <c r="M29" s="211"/>
      <c r="N29" s="26">
        <v>5.1429026121312393</v>
      </c>
      <c r="O29" s="60"/>
    </row>
    <row r="30" spans="1:15" ht="15.75" customHeight="1">
      <c r="A30" s="358"/>
      <c r="B30" s="359"/>
      <c r="C30" s="360"/>
      <c r="D30" s="360"/>
      <c r="E30" s="361"/>
      <c r="F30" s="361"/>
      <c r="G30" s="361"/>
      <c r="H30" s="361"/>
      <c r="I30" s="361"/>
      <c r="J30" s="360"/>
      <c r="K30" s="360"/>
      <c r="L30" s="362"/>
      <c r="M30" s="361"/>
      <c r="N30" s="361"/>
      <c r="O30" s="361"/>
    </row>
    <row r="31" spans="1:15" ht="19.5" customHeight="1">
      <c r="A31" s="363"/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</row>
    <row r="32" spans="1:15" ht="19.5" customHeight="1">
      <c r="A32" s="364"/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</row>
    <row r="33" spans="1:15" ht="18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</row>
    <row r="34" spans="1:15" ht="18">
      <c r="A34" s="365"/>
      <c r="B34" s="365"/>
      <c r="C34" s="365"/>
      <c r="D34" s="365"/>
      <c r="E34" s="365"/>
      <c r="F34" s="365"/>
      <c r="G34" s="365"/>
      <c r="H34" s="365"/>
      <c r="I34" s="365"/>
      <c r="J34" s="359"/>
      <c r="K34" s="359"/>
      <c r="L34" s="359"/>
      <c r="M34" s="359"/>
      <c r="N34" s="359"/>
      <c r="O34" s="359"/>
    </row>
    <row r="35" spans="1:15" ht="18" customHeight="1">
      <c r="A35" s="365"/>
      <c r="B35" s="366"/>
      <c r="C35" s="366"/>
      <c r="D35" s="366"/>
      <c r="E35" s="366"/>
      <c r="F35" s="365"/>
      <c r="G35" s="365"/>
      <c r="H35" s="367"/>
      <c r="I35" s="367"/>
      <c r="J35" s="367"/>
      <c r="K35" s="367"/>
      <c r="L35" s="367"/>
      <c r="M35" s="367"/>
      <c r="N35" s="359"/>
      <c r="O35" s="359"/>
    </row>
    <row r="36" spans="1:15" ht="18.75">
      <c r="A36" s="365"/>
      <c r="B36" s="365"/>
      <c r="C36" s="368"/>
      <c r="D36" s="369"/>
      <c r="E36" s="365"/>
      <c r="F36" s="365"/>
      <c r="G36" s="365"/>
      <c r="H36" s="365"/>
      <c r="I36" s="365"/>
      <c r="J36" s="368"/>
      <c r="K36" s="369"/>
      <c r="L36" s="359"/>
      <c r="M36" s="359"/>
      <c r="N36" s="359"/>
      <c r="O36" s="359"/>
    </row>
    <row r="37" spans="1:15" ht="18">
      <c r="A37" s="362"/>
      <c r="B37" s="370"/>
      <c r="C37" s="371"/>
      <c r="D37" s="372"/>
      <c r="E37" s="373"/>
      <c r="F37" s="374"/>
      <c r="G37" s="374"/>
      <c r="H37" s="374"/>
      <c r="I37" s="374"/>
      <c r="J37" s="371"/>
      <c r="K37" s="372"/>
      <c r="L37" s="359"/>
      <c r="M37" s="359"/>
      <c r="N37" s="359"/>
      <c r="O37" s="359"/>
    </row>
    <row r="38" spans="1:15">
      <c r="A38" s="375"/>
      <c r="B38" s="373"/>
      <c r="C38" s="371"/>
      <c r="D38" s="372"/>
      <c r="E38" s="373"/>
      <c r="F38" s="373"/>
      <c r="G38" s="373"/>
      <c r="H38" s="376"/>
      <c r="I38" s="377"/>
      <c r="J38" s="371"/>
      <c r="K38" s="372"/>
      <c r="L38" s="359"/>
      <c r="M38" s="359"/>
      <c r="N38" s="359"/>
      <c r="O38" s="359"/>
    </row>
    <row r="39" spans="1:15">
      <c r="A39" s="378"/>
      <c r="B39" s="373"/>
      <c r="C39" s="371"/>
      <c r="D39" s="372"/>
      <c r="E39" s="373"/>
      <c r="F39" s="373"/>
      <c r="G39" s="373"/>
      <c r="H39" s="376"/>
      <c r="I39" s="373"/>
      <c r="J39" s="371"/>
      <c r="K39" s="372"/>
      <c r="L39" s="359"/>
      <c r="M39" s="359"/>
      <c r="N39" s="359"/>
      <c r="O39" s="359"/>
    </row>
    <row r="40" spans="1:15">
      <c r="A40" s="379"/>
      <c r="B40" s="373"/>
      <c r="C40" s="371"/>
      <c r="D40" s="372"/>
      <c r="E40" s="373"/>
      <c r="F40" s="373"/>
      <c r="G40" s="373"/>
      <c r="H40" s="376"/>
      <c r="I40" s="373"/>
      <c r="J40" s="371"/>
      <c r="K40" s="372"/>
      <c r="L40" s="359"/>
      <c r="M40" s="359"/>
      <c r="N40" s="359"/>
      <c r="O40" s="359"/>
    </row>
    <row r="41" spans="1:15">
      <c r="A41" s="379"/>
      <c r="B41" s="373"/>
      <c r="C41" s="371"/>
      <c r="D41" s="372"/>
      <c r="E41" s="373"/>
      <c r="F41" s="373"/>
      <c r="G41" s="373"/>
      <c r="H41" s="376"/>
      <c r="I41" s="373"/>
      <c r="J41" s="371"/>
      <c r="K41" s="372"/>
      <c r="L41" s="359"/>
      <c r="M41" s="359"/>
      <c r="N41" s="359"/>
      <c r="O41" s="359"/>
    </row>
    <row r="42" spans="1:15">
      <c r="A42" s="359"/>
      <c r="B42" s="373"/>
      <c r="C42" s="371"/>
      <c r="D42" s="372"/>
      <c r="E42" s="373"/>
      <c r="F42" s="373"/>
      <c r="G42" s="373"/>
      <c r="H42" s="376"/>
      <c r="I42" s="373"/>
      <c r="J42" s="371"/>
      <c r="K42" s="372"/>
      <c r="L42" s="359"/>
      <c r="M42" s="359"/>
      <c r="N42" s="359"/>
      <c r="O42" s="359"/>
    </row>
    <row r="43" spans="1:15">
      <c r="A43" s="380"/>
      <c r="B43" s="373"/>
      <c r="C43" s="371"/>
      <c r="D43" s="372"/>
      <c r="E43" s="373"/>
      <c r="F43" s="373"/>
      <c r="G43" s="373"/>
      <c r="H43" s="376"/>
      <c r="I43" s="373"/>
      <c r="J43" s="371"/>
      <c r="K43" s="372"/>
      <c r="L43" s="359"/>
      <c r="M43" s="359"/>
      <c r="N43" s="359"/>
      <c r="O43" s="359"/>
    </row>
    <row r="44" spans="1:15">
      <c r="A44" s="359"/>
      <c r="B44" s="373"/>
      <c r="C44" s="371"/>
      <c r="D44" s="372"/>
      <c r="E44" s="373"/>
      <c r="F44" s="373"/>
      <c r="G44" s="373"/>
      <c r="H44" s="376"/>
      <c r="I44" s="373"/>
      <c r="J44" s="371"/>
      <c r="K44" s="372"/>
      <c r="L44" s="359"/>
      <c r="M44" s="359"/>
      <c r="N44" s="359"/>
      <c r="O44" s="359"/>
    </row>
    <row r="45" spans="1:15">
      <c r="A45" s="378"/>
      <c r="B45" s="373"/>
      <c r="C45" s="371"/>
      <c r="D45" s="372"/>
      <c r="E45" s="373"/>
      <c r="F45" s="373"/>
      <c r="G45" s="373"/>
      <c r="H45" s="376"/>
      <c r="I45" s="373"/>
      <c r="J45" s="371"/>
      <c r="K45" s="372"/>
      <c r="L45" s="359"/>
      <c r="M45" s="359"/>
      <c r="N45" s="359"/>
      <c r="O45" s="359"/>
    </row>
    <row r="46" spans="1:15">
      <c r="A46" s="378"/>
      <c r="B46" s="373"/>
      <c r="C46" s="371"/>
      <c r="D46" s="372"/>
      <c r="E46" s="373"/>
      <c r="F46" s="373"/>
      <c r="G46" s="373"/>
      <c r="H46" s="376"/>
      <c r="I46" s="373"/>
      <c r="J46" s="371"/>
      <c r="K46" s="372"/>
      <c r="L46" s="359"/>
      <c r="M46" s="359"/>
      <c r="N46" s="359"/>
      <c r="O46" s="359"/>
    </row>
    <row r="47" spans="1:15" ht="18">
      <c r="A47" s="212" t="s">
        <v>124</v>
      </c>
    </row>
    <row r="48" spans="1:15" ht="18">
      <c r="A48" s="212" t="s">
        <v>108</v>
      </c>
      <c r="B48" s="288"/>
      <c r="C48" s="289"/>
      <c r="D48" s="289"/>
      <c r="E48" s="289"/>
      <c r="F48" s="289"/>
      <c r="G48" s="289"/>
      <c r="H48" s="289"/>
      <c r="I48" s="290"/>
      <c r="J48" s="290"/>
      <c r="K48" s="290"/>
      <c r="L48" s="290"/>
      <c r="M48" s="290"/>
      <c r="N48" s="290"/>
      <c r="O48" s="290"/>
    </row>
    <row r="49" spans="1:15" ht="16.5" customHeight="1">
      <c r="A49" s="323" t="s">
        <v>113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</row>
    <row r="50" spans="1:15" ht="16.5" customHeight="1">
      <c r="A50" s="319" t="s">
        <v>109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</row>
  </sheetData>
  <mergeCells count="12">
    <mergeCell ref="A1:O1"/>
    <mergeCell ref="A2:O2"/>
    <mergeCell ref="A3:O3"/>
    <mergeCell ref="C6:G6"/>
    <mergeCell ref="J6:N6"/>
    <mergeCell ref="A4:G4"/>
    <mergeCell ref="A50:O50"/>
    <mergeCell ref="A31:O31"/>
    <mergeCell ref="A32:O32"/>
    <mergeCell ref="A33:O33"/>
    <mergeCell ref="H35:M35"/>
    <mergeCell ref="A49:O49"/>
  </mergeCells>
  <printOptions horizontalCentered="1"/>
  <pageMargins left="0.43307086614173229" right="0.31496062992125984" top="0.78740157480314965" bottom="0.23622047244094491" header="0" footer="0"/>
  <pageSetup scale="53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view="pageBreakPreview" zoomScale="80" zoomScaleNormal="70" zoomScaleSheetLayoutView="80" workbookViewId="0">
      <selection activeCell="E28" sqref="E28"/>
    </sheetView>
  </sheetViews>
  <sheetFormatPr defaultColWidth="9.85546875" defaultRowHeight="15.75"/>
  <cols>
    <col min="1" max="1" width="45.28515625" style="2" customWidth="1"/>
    <col min="2" max="2" width="1.7109375" style="5" customWidth="1"/>
    <col min="3" max="5" width="11.7109375" style="2" customWidth="1"/>
    <col min="6" max="6" width="11.7109375" style="5" customWidth="1"/>
    <col min="7" max="13" width="11.7109375" style="2" customWidth="1"/>
    <col min="14" max="14" width="9.85546875" style="2"/>
    <col min="15" max="16384" width="9.85546875" style="358"/>
  </cols>
  <sheetData>
    <row r="1" spans="1:14" ht="39" customHeight="1">
      <c r="A1" s="316" t="s">
        <v>112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5" customHeight="1">
      <c r="A2" s="312" t="s">
        <v>20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1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4" ht="18">
      <c r="A4" s="312"/>
      <c r="B4" s="312"/>
      <c r="C4" s="312"/>
      <c r="D4" s="312"/>
      <c r="E4" s="312"/>
      <c r="F4" s="312"/>
      <c r="G4" s="312"/>
      <c r="H4" s="291"/>
      <c r="I4" s="4"/>
      <c r="J4" s="4"/>
      <c r="K4" s="4"/>
      <c r="L4" s="4"/>
      <c r="M4" s="4"/>
      <c r="N4" s="5"/>
    </row>
    <row r="5" spans="1:14">
      <c r="A5" s="6"/>
      <c r="B5" s="7"/>
      <c r="C5" s="6"/>
      <c r="D5" s="6"/>
      <c r="E5" s="6"/>
      <c r="F5" s="7"/>
      <c r="G5" s="6"/>
      <c r="H5" s="6"/>
      <c r="I5" s="8"/>
      <c r="J5" s="8"/>
      <c r="K5" s="9"/>
    </row>
    <row r="6" spans="1:14">
      <c r="A6" s="7"/>
      <c r="B6" s="7"/>
      <c r="C6" s="322"/>
      <c r="D6" s="322"/>
      <c r="E6" s="322"/>
      <c r="F6" s="322"/>
      <c r="G6" s="322"/>
      <c r="H6" s="294"/>
      <c r="I6" s="326"/>
      <c r="J6" s="326"/>
      <c r="K6" s="326"/>
      <c r="L6" s="326"/>
      <c r="M6" s="326"/>
      <c r="N6" s="5"/>
    </row>
    <row r="7" spans="1:14" ht="16.5">
      <c r="A7" s="13"/>
      <c r="B7" s="13"/>
      <c r="C7" s="299"/>
      <c r="D7" s="300"/>
      <c r="E7" s="301"/>
      <c r="F7" s="300"/>
      <c r="G7" s="268"/>
      <c r="H7" s="268"/>
      <c r="I7" s="299"/>
      <c r="J7" s="300"/>
      <c r="K7" s="299"/>
      <c r="L7" s="300"/>
      <c r="M7" s="292"/>
      <c r="N7" s="268"/>
    </row>
    <row r="8" spans="1:14" ht="18">
      <c r="A8" s="293"/>
      <c r="B8" s="277" t="s">
        <v>103</v>
      </c>
      <c r="C8" s="277"/>
      <c r="D8" s="277"/>
      <c r="E8" s="278"/>
      <c r="F8" s="293"/>
      <c r="G8" s="293"/>
      <c r="H8" s="322" t="s">
        <v>106</v>
      </c>
      <c r="I8" s="322"/>
      <c r="J8" s="322"/>
      <c r="K8" s="322"/>
      <c r="L8" s="322"/>
      <c r="M8" s="242"/>
      <c r="N8" s="242"/>
    </row>
    <row r="9" spans="1:14" ht="18.75">
      <c r="A9" s="271"/>
      <c r="B9" s="293"/>
      <c r="C9" s="71">
        <v>2015</v>
      </c>
      <c r="D9" s="232" t="s">
        <v>15</v>
      </c>
      <c r="E9" s="293"/>
      <c r="F9" s="293"/>
      <c r="G9" s="293"/>
      <c r="H9" s="293"/>
      <c r="I9" s="71">
        <v>2015</v>
      </c>
      <c r="J9" s="232" t="s">
        <v>15</v>
      </c>
      <c r="M9" s="242"/>
      <c r="N9" s="5"/>
    </row>
    <row r="10" spans="1:14" ht="18">
      <c r="A10" s="56" t="s">
        <v>6</v>
      </c>
      <c r="B10" s="272"/>
      <c r="C10" s="104">
        <v>6121</v>
      </c>
      <c r="D10" s="247">
        <v>100</v>
      </c>
      <c r="E10" s="273"/>
      <c r="F10" s="274"/>
      <c r="G10" s="274"/>
      <c r="H10" s="274"/>
      <c r="I10" s="104">
        <v>18510</v>
      </c>
      <c r="J10" s="247">
        <v>100</v>
      </c>
      <c r="M10" s="242"/>
      <c r="N10" s="5"/>
    </row>
    <row r="11" spans="1:14">
      <c r="A11" s="119" t="s">
        <v>7</v>
      </c>
      <c r="B11" s="273"/>
      <c r="C11" s="275">
        <v>5647</v>
      </c>
      <c r="D11" s="264">
        <v>92.256167292925994</v>
      </c>
      <c r="E11" s="273"/>
      <c r="F11" s="273"/>
      <c r="G11" s="273"/>
      <c r="H11" s="276"/>
      <c r="I11" s="275">
        <v>17090</v>
      </c>
      <c r="J11" s="264">
        <v>92.328471096704476</v>
      </c>
      <c r="M11" s="242"/>
      <c r="N11" s="5"/>
    </row>
    <row r="12" spans="1:14">
      <c r="A12" s="25" t="s">
        <v>8</v>
      </c>
      <c r="B12" s="273"/>
      <c r="C12" s="106">
        <v>473</v>
      </c>
      <c r="D12" s="107">
        <v>7.7274955072700529</v>
      </c>
      <c r="E12" s="273"/>
      <c r="F12" s="273"/>
      <c r="G12" s="273"/>
      <c r="H12" s="276"/>
      <c r="I12" s="106">
        <v>1420</v>
      </c>
      <c r="J12" s="107">
        <v>7.6715289032955161</v>
      </c>
      <c r="M12" s="242"/>
      <c r="N12" s="5"/>
    </row>
    <row r="13" spans="1:14">
      <c r="A13" s="58" t="s">
        <v>18</v>
      </c>
      <c r="B13" s="273"/>
      <c r="C13" s="104">
        <v>29</v>
      </c>
      <c r="D13" s="247">
        <v>0.47377879431465447</v>
      </c>
      <c r="E13" s="273"/>
      <c r="F13" s="273"/>
      <c r="G13" s="273"/>
      <c r="H13" s="276"/>
      <c r="I13" s="104">
        <v>88</v>
      </c>
      <c r="J13" s="247">
        <v>0.47541869259859532</v>
      </c>
      <c r="M13" s="22"/>
      <c r="N13" s="5"/>
    </row>
    <row r="14" spans="1:14">
      <c r="A14" s="57" t="s">
        <v>19</v>
      </c>
      <c r="B14" s="273"/>
      <c r="C14" s="104">
        <v>405</v>
      </c>
      <c r="D14" s="247">
        <v>6.6165659206012082</v>
      </c>
      <c r="E14" s="273"/>
      <c r="F14" s="273"/>
      <c r="G14" s="273"/>
      <c r="H14" s="276"/>
      <c r="I14" s="104">
        <v>1124</v>
      </c>
      <c r="J14" s="247">
        <v>6.0723933009184226</v>
      </c>
      <c r="M14" s="269"/>
      <c r="N14" s="269"/>
    </row>
    <row r="15" spans="1:14" ht="15.75" customHeight="1">
      <c r="A15" s="2" t="s">
        <v>121</v>
      </c>
      <c r="B15" s="273"/>
      <c r="C15" s="275">
        <v>0</v>
      </c>
      <c r="D15" s="264">
        <v>0</v>
      </c>
      <c r="E15" s="273"/>
      <c r="F15" s="273"/>
      <c r="G15" s="273"/>
      <c r="H15" s="276"/>
      <c r="I15" s="275">
        <v>1</v>
      </c>
      <c r="J15" s="264">
        <v>5.4024851431658562E-3</v>
      </c>
      <c r="M15" s="270"/>
      <c r="N15" s="5"/>
    </row>
    <row r="16" spans="1:14" ht="15.75" customHeight="1">
      <c r="A16" s="108" t="s">
        <v>43</v>
      </c>
      <c r="B16" s="273"/>
      <c r="C16" s="106">
        <v>39</v>
      </c>
      <c r="D16" s="107">
        <v>0.63715079235419048</v>
      </c>
      <c r="E16" s="273"/>
      <c r="F16" s="273"/>
      <c r="G16" s="273"/>
      <c r="H16" s="276"/>
      <c r="I16" s="106">
        <v>207</v>
      </c>
      <c r="J16" s="107">
        <v>1.1183144246353323</v>
      </c>
      <c r="M16" s="270"/>
      <c r="N16" s="5"/>
    </row>
    <row r="17" spans="1:14" ht="15.75" customHeight="1">
      <c r="A17" s="5" t="s">
        <v>16</v>
      </c>
      <c r="B17" s="273"/>
      <c r="C17" s="104">
        <v>18</v>
      </c>
      <c r="D17" s="247">
        <v>0.29406959647116482</v>
      </c>
      <c r="E17" s="273"/>
      <c r="F17" s="273"/>
      <c r="G17" s="273"/>
      <c r="H17" s="276"/>
      <c r="I17" s="104">
        <v>56</v>
      </c>
      <c r="J17" s="247">
        <v>0.30253916801728797</v>
      </c>
      <c r="M17" s="270"/>
      <c r="N17" s="270"/>
    </row>
    <row r="18" spans="1:14">
      <c r="A18" s="25" t="s">
        <v>85</v>
      </c>
      <c r="B18" s="273"/>
      <c r="C18" s="275">
        <v>4</v>
      </c>
      <c r="D18" s="264">
        <v>6.5348799215814407E-2</v>
      </c>
      <c r="E18" s="273"/>
      <c r="F18" s="273"/>
      <c r="G18" s="273"/>
      <c r="H18" s="276"/>
      <c r="I18" s="275">
        <v>24</v>
      </c>
      <c r="J18" s="264">
        <v>0.12965964343598055</v>
      </c>
      <c r="M18" s="270"/>
      <c r="N18" s="5"/>
    </row>
    <row r="19" spans="1:14">
      <c r="A19" s="39" t="s">
        <v>122</v>
      </c>
      <c r="B19" s="273"/>
      <c r="C19" s="104">
        <v>61</v>
      </c>
      <c r="D19" s="247">
        <v>0.99656918804116967</v>
      </c>
      <c r="E19" s="273"/>
      <c r="F19" s="273"/>
      <c r="G19" s="273"/>
      <c r="H19" s="276"/>
      <c r="I19" s="104">
        <v>287</v>
      </c>
      <c r="J19" s="247">
        <v>1.5505132360886009</v>
      </c>
      <c r="M19" s="5"/>
      <c r="N19" s="5"/>
    </row>
    <row r="20" spans="1:14">
      <c r="A20" s="120" t="s">
        <v>17</v>
      </c>
      <c r="B20" s="18"/>
      <c r="C20" s="275">
        <v>50.2</v>
      </c>
      <c r="D20" s="306"/>
      <c r="E20" s="54"/>
      <c r="F20" s="54"/>
      <c r="G20" s="261"/>
      <c r="H20" s="261"/>
      <c r="I20" s="305">
        <v>228</v>
      </c>
      <c r="J20" s="307"/>
      <c r="K20" s="302"/>
      <c r="L20" s="54"/>
      <c r="M20" s="54"/>
      <c r="N20" s="54"/>
    </row>
    <row r="21" spans="1:14">
      <c r="A21" s="18"/>
      <c r="B21" s="18"/>
      <c r="C21" s="20"/>
      <c r="D21" s="54"/>
      <c r="E21" s="20"/>
      <c r="F21" s="20"/>
      <c r="G21" s="257"/>
      <c r="H21" s="257"/>
      <c r="I21" s="20"/>
      <c r="J21" s="20"/>
      <c r="K21" s="20"/>
      <c r="L21" s="20"/>
      <c r="M21" s="16"/>
      <c r="N21" s="54"/>
    </row>
    <row r="22" spans="1:14">
      <c r="A22" s="62" t="s">
        <v>134</v>
      </c>
      <c r="B22" s="35"/>
      <c r="C22" s="172"/>
      <c r="D22" s="172"/>
      <c r="E22" s="20"/>
      <c r="F22" s="54"/>
      <c r="G22" s="257"/>
      <c r="H22" s="5"/>
      <c r="I22" s="172"/>
      <c r="J22" s="172"/>
      <c r="K22" s="20"/>
      <c r="L22" s="54"/>
      <c r="M22" s="257"/>
      <c r="N22" s="54"/>
    </row>
    <row r="23" spans="1:14">
      <c r="A23" s="18" t="s">
        <v>127</v>
      </c>
      <c r="B23" s="111"/>
      <c r="C23" s="295"/>
      <c r="D23" s="111"/>
      <c r="E23" s="295"/>
      <c r="F23" s="303"/>
      <c r="G23" s="298"/>
      <c r="H23" s="111"/>
      <c r="I23" s="311">
        <v>307</v>
      </c>
      <c r="J23" s="54"/>
      <c r="K23" s="20"/>
      <c r="L23" s="54"/>
      <c r="M23" s="257"/>
      <c r="N23" s="54"/>
    </row>
    <row r="24" spans="1:14">
      <c r="A24" s="5" t="s">
        <v>128</v>
      </c>
      <c r="B24" s="111"/>
      <c r="C24" s="311">
        <v>34</v>
      </c>
      <c r="D24" s="111"/>
      <c r="E24" s="295"/>
      <c r="F24" s="303"/>
      <c r="G24" s="298"/>
      <c r="H24" s="111"/>
      <c r="I24" s="311">
        <v>80</v>
      </c>
      <c r="J24" s="54"/>
      <c r="K24" s="20"/>
      <c r="L24" s="54"/>
      <c r="M24" s="257"/>
      <c r="N24" s="54"/>
    </row>
    <row r="25" spans="1:14" ht="18.75">
      <c r="A25" s="5"/>
      <c r="C25" s="20"/>
      <c r="D25" s="54"/>
      <c r="E25" s="20"/>
      <c r="F25" s="54"/>
      <c r="G25" s="21"/>
      <c r="H25" s="21"/>
      <c r="I25" s="20"/>
      <c r="J25" s="304"/>
      <c r="K25" s="20"/>
      <c r="L25" s="304"/>
      <c r="M25" s="21"/>
      <c r="N25" s="54"/>
    </row>
    <row r="26" spans="1:14">
      <c r="A26" s="15"/>
      <c r="B26" s="18"/>
      <c r="C26" s="1"/>
      <c r="D26" s="1"/>
      <c r="E26" s="1"/>
      <c r="F26" s="1"/>
      <c r="G26" s="210"/>
      <c r="H26" s="210"/>
      <c r="I26" s="23"/>
      <c r="J26" s="1"/>
      <c r="K26" s="262"/>
      <c r="L26" s="1"/>
      <c r="M26" s="210"/>
      <c r="N26" s="54"/>
    </row>
    <row r="27" spans="1:14">
      <c r="A27" s="5"/>
      <c r="B27" s="18"/>
      <c r="C27" s="23"/>
      <c r="D27" s="23"/>
      <c r="E27" s="23"/>
      <c r="F27" s="23"/>
      <c r="G27" s="247"/>
      <c r="H27" s="21"/>
      <c r="I27" s="23"/>
      <c r="J27" s="23"/>
      <c r="K27" s="23"/>
      <c r="L27" s="23"/>
      <c r="M27" s="21"/>
      <c r="N27" s="54"/>
    </row>
    <row r="28" spans="1:14">
      <c r="A28" s="5"/>
      <c r="B28" s="35"/>
      <c r="C28" s="23"/>
      <c r="D28" s="23"/>
      <c r="E28" s="23"/>
      <c r="F28" s="23"/>
      <c r="G28" s="247"/>
      <c r="H28" s="21"/>
      <c r="I28" s="23"/>
      <c r="J28" s="23"/>
      <c r="K28" s="23"/>
      <c r="L28" s="23"/>
      <c r="M28" s="21"/>
      <c r="N28" s="54"/>
    </row>
    <row r="29" spans="1:14">
      <c r="A29" s="5"/>
      <c r="B29" s="35"/>
      <c r="C29" s="23"/>
      <c r="D29" s="23"/>
      <c r="E29" s="23"/>
      <c r="F29" s="23"/>
      <c r="G29" s="247"/>
      <c r="H29" s="21"/>
      <c r="I29" s="23"/>
      <c r="J29" s="23"/>
      <c r="K29" s="23"/>
      <c r="L29" s="23"/>
      <c r="M29" s="21"/>
      <c r="N29" s="54"/>
    </row>
    <row r="30" spans="1:14" ht="15.75" customHeight="1">
      <c r="A30" s="52"/>
      <c r="C30" s="61"/>
      <c r="D30" s="61"/>
      <c r="E30" s="54"/>
      <c r="F30" s="54"/>
      <c r="G30" s="54"/>
      <c r="H30" s="54"/>
      <c r="I30" s="61"/>
      <c r="J30" s="61"/>
      <c r="K30" s="54"/>
      <c r="L30" s="54"/>
      <c r="M30" s="54"/>
      <c r="N30" s="54"/>
    </row>
    <row r="31" spans="1:14" ht="19.5" customHeight="1">
      <c r="A31" s="320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</row>
    <row r="32" spans="1:14" ht="19.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</row>
    <row r="33" spans="1:14" ht="18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</row>
    <row r="34" spans="1:14" ht="18">
      <c r="A34" s="293"/>
      <c r="B34" s="293"/>
      <c r="C34" s="293"/>
      <c r="D34" s="293"/>
      <c r="E34" s="293"/>
      <c r="F34" s="293"/>
      <c r="G34" s="293"/>
      <c r="H34" s="293"/>
    </row>
    <row r="35" spans="1:14" ht="18" customHeight="1"/>
    <row r="48" spans="1:14" ht="18">
      <c r="A48" s="212" t="s">
        <v>124</v>
      </c>
      <c r="B48" s="288"/>
      <c r="C48" s="289"/>
      <c r="D48" s="289"/>
      <c r="E48" s="289"/>
      <c r="F48" s="289"/>
      <c r="G48" s="289"/>
      <c r="H48" s="289"/>
      <c r="I48" s="290"/>
      <c r="J48" s="290"/>
      <c r="K48" s="290"/>
      <c r="L48" s="290"/>
      <c r="M48" s="290"/>
      <c r="N48" s="290"/>
    </row>
  </sheetData>
  <mergeCells count="10">
    <mergeCell ref="I6:M6"/>
    <mergeCell ref="C6:G6"/>
    <mergeCell ref="A1:N1"/>
    <mergeCell ref="A2:N2"/>
    <mergeCell ref="A3:N3"/>
    <mergeCell ref="A4:G4"/>
    <mergeCell ref="A31:N31"/>
    <mergeCell ref="A32:N32"/>
    <mergeCell ref="A33:N33"/>
    <mergeCell ref="H8:L8"/>
  </mergeCells>
  <printOptions horizontalCentered="1"/>
  <pageMargins left="0.43307086614173229" right="0.31496062992125984" top="0.78740157480314965" bottom="0.23622047244094491" header="0" footer="0"/>
  <pageSetup scale="5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26"/>
  <sheetViews>
    <sheetView showGridLines="0" view="pageBreakPreview" topLeftCell="B3" zoomScale="90" zoomScaleNormal="70" zoomScaleSheetLayoutView="90" workbookViewId="0">
      <selection activeCell="U31" sqref="U31"/>
    </sheetView>
  </sheetViews>
  <sheetFormatPr defaultColWidth="9.85546875" defaultRowHeight="15.75"/>
  <cols>
    <col min="1" max="1" width="34.7109375" style="2" customWidth="1"/>
    <col min="2" max="2" width="1.42578125" style="5" customWidth="1"/>
    <col min="3" max="5" width="11.7109375" style="2" customWidth="1"/>
    <col min="6" max="6" width="11.7109375" style="5" customWidth="1"/>
    <col min="7" max="7" width="11.7109375" style="2" customWidth="1"/>
    <col min="8" max="8" width="2.5703125" style="2" customWidth="1"/>
    <col min="9" max="13" width="11.7109375" style="2" customWidth="1"/>
    <col min="14" max="16384" width="9.85546875" style="2"/>
  </cols>
  <sheetData>
    <row r="1" spans="1:14" ht="39" customHeight="1">
      <c r="A1" s="316" t="s">
        <v>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5" customHeight="1">
      <c r="A2" s="312" t="s">
        <v>20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15" customHeight="1">
      <c r="A3" s="315" t="s">
        <v>21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4" ht="18">
      <c r="A4" s="312"/>
      <c r="B4" s="312"/>
      <c r="C4" s="312"/>
      <c r="D4" s="312"/>
      <c r="E4" s="312"/>
      <c r="F4" s="312"/>
      <c r="G4" s="312"/>
      <c r="H4" s="121"/>
      <c r="I4" s="121"/>
      <c r="J4" s="121"/>
      <c r="K4" s="121"/>
      <c r="L4" s="121"/>
      <c r="M4" s="121"/>
    </row>
    <row r="5" spans="1:14">
      <c r="A5" s="6"/>
      <c r="B5" s="7"/>
      <c r="C5" s="6"/>
      <c r="D5" s="6"/>
      <c r="E5" s="6"/>
      <c r="F5" s="7"/>
      <c r="G5" s="6"/>
      <c r="H5" s="7"/>
      <c r="I5" s="8"/>
      <c r="J5" s="8"/>
      <c r="K5" s="9"/>
    </row>
    <row r="6" spans="1:14">
      <c r="A6" s="10"/>
      <c r="B6" s="10"/>
      <c r="C6" s="317" t="s">
        <v>105</v>
      </c>
      <c r="D6" s="317"/>
      <c r="E6" s="317"/>
      <c r="F6" s="317"/>
      <c r="G6" s="317"/>
      <c r="H6" s="5"/>
      <c r="I6" s="318" t="s">
        <v>106</v>
      </c>
      <c r="J6" s="318"/>
      <c r="K6" s="318"/>
      <c r="L6" s="318"/>
      <c r="M6" s="318"/>
    </row>
    <row r="7" spans="1:14" ht="16.5">
      <c r="A7" s="12"/>
      <c r="B7" s="13"/>
      <c r="C7" s="55">
        <v>2015</v>
      </c>
      <c r="D7" s="55" t="s">
        <v>15</v>
      </c>
      <c r="E7" s="55">
        <v>2014</v>
      </c>
      <c r="F7" s="55" t="s">
        <v>15</v>
      </c>
      <c r="G7" s="232" t="s">
        <v>90</v>
      </c>
      <c r="H7" s="14"/>
      <c r="I7" s="55">
        <v>2015</v>
      </c>
      <c r="J7" s="55" t="s">
        <v>15</v>
      </c>
      <c r="K7" s="55">
        <v>2014</v>
      </c>
      <c r="L7" s="55" t="s">
        <v>15</v>
      </c>
      <c r="M7" s="45" t="s">
        <v>90</v>
      </c>
    </row>
    <row r="8" spans="1:14">
      <c r="A8" s="56" t="s">
        <v>6</v>
      </c>
      <c r="B8" s="18"/>
      <c r="C8" s="131">
        <v>40742</v>
      </c>
      <c r="D8" s="21">
        <v>100</v>
      </c>
      <c r="E8" s="131">
        <v>39567</v>
      </c>
      <c r="F8" s="21">
        <v>100</v>
      </c>
      <c r="G8" s="22">
        <v>2.9696464225238195</v>
      </c>
      <c r="H8" s="18"/>
      <c r="I8" s="131">
        <v>152360</v>
      </c>
      <c r="J8" s="21">
        <v>100</v>
      </c>
      <c r="K8" s="131">
        <v>147298</v>
      </c>
      <c r="L8" s="21">
        <v>100</v>
      </c>
      <c r="M8" s="22">
        <v>3.4365707613138063</v>
      </c>
    </row>
    <row r="9" spans="1:14">
      <c r="A9" s="119" t="s">
        <v>7</v>
      </c>
      <c r="B9" s="18"/>
      <c r="C9" s="132">
        <v>21426</v>
      </c>
      <c r="D9" s="26">
        <v>52.6</v>
      </c>
      <c r="E9" s="132">
        <v>21059</v>
      </c>
      <c r="F9" s="26">
        <v>53.2</v>
      </c>
      <c r="G9" s="27">
        <v>1.7427228263450223</v>
      </c>
      <c r="H9" s="18"/>
      <c r="I9" s="132">
        <v>80330</v>
      </c>
      <c r="J9" s="26">
        <v>52.7</v>
      </c>
      <c r="K9" s="132">
        <v>78916</v>
      </c>
      <c r="L9" s="26">
        <v>53.6</v>
      </c>
      <c r="M9" s="27">
        <v>1.7917786000304137</v>
      </c>
    </row>
    <row r="10" spans="1:14">
      <c r="A10" s="25" t="s">
        <v>8</v>
      </c>
      <c r="B10" s="18"/>
      <c r="C10" s="132">
        <v>19315</v>
      </c>
      <c r="D10" s="31">
        <v>47.4</v>
      </c>
      <c r="E10" s="132">
        <v>18508</v>
      </c>
      <c r="F10" s="31">
        <v>46.8</v>
      </c>
      <c r="G10" s="188">
        <v>4.3602766371299007</v>
      </c>
      <c r="H10" s="18"/>
      <c r="I10" s="132">
        <v>72031</v>
      </c>
      <c r="J10" s="31">
        <v>47.3</v>
      </c>
      <c r="K10" s="132">
        <v>68382</v>
      </c>
      <c r="L10" s="31">
        <v>46.4</v>
      </c>
      <c r="M10" s="188">
        <v>5.33619958468603</v>
      </c>
    </row>
    <row r="11" spans="1:14">
      <c r="A11" s="58" t="s">
        <v>18</v>
      </c>
      <c r="B11" s="15"/>
      <c r="C11" s="131">
        <v>1681</v>
      </c>
      <c r="D11" s="21">
        <v>4.0999999999999996</v>
      </c>
      <c r="E11" s="131">
        <v>1503</v>
      </c>
      <c r="F11" s="21">
        <v>3.8</v>
      </c>
      <c r="G11" s="22">
        <v>11.842980705256156</v>
      </c>
      <c r="H11" s="18"/>
      <c r="I11" s="131">
        <v>6404</v>
      </c>
      <c r="J11" s="21">
        <v>4.2</v>
      </c>
      <c r="K11" s="131">
        <v>6385</v>
      </c>
      <c r="L11" s="21">
        <v>4.3</v>
      </c>
      <c r="M11" s="22">
        <v>0.29757243539545453</v>
      </c>
    </row>
    <row r="12" spans="1:14">
      <c r="A12" s="57" t="s">
        <v>19</v>
      </c>
      <c r="B12" s="15"/>
      <c r="C12" s="131">
        <v>10742</v>
      </c>
      <c r="D12" s="21">
        <v>26.399999999999995</v>
      </c>
      <c r="E12" s="131">
        <v>10525</v>
      </c>
      <c r="F12" s="21">
        <v>26.599999999999998</v>
      </c>
      <c r="G12" s="22">
        <v>2.0617577197149739</v>
      </c>
      <c r="H12" s="18"/>
      <c r="I12" s="131">
        <v>41880</v>
      </c>
      <c r="J12" s="21">
        <v>27.499999999999996</v>
      </c>
      <c r="K12" s="131">
        <v>40465</v>
      </c>
      <c r="L12" s="247">
        <v>27.5</v>
      </c>
      <c r="M12" s="22">
        <v>3.4968491288768</v>
      </c>
    </row>
    <row r="13" spans="1:14">
      <c r="A13" s="2" t="s">
        <v>121</v>
      </c>
      <c r="C13" s="131">
        <v>244</v>
      </c>
      <c r="D13" s="21">
        <v>0.6</v>
      </c>
      <c r="E13" s="131">
        <v>106</v>
      </c>
      <c r="F13" s="21">
        <v>0.3</v>
      </c>
      <c r="G13" s="22">
        <v>130.18867924528303</v>
      </c>
      <c r="H13" s="28"/>
      <c r="I13" s="131">
        <v>1102</v>
      </c>
      <c r="J13" s="21">
        <v>0.7</v>
      </c>
      <c r="K13" s="131">
        <v>789</v>
      </c>
      <c r="L13" s="21">
        <v>0.5</v>
      </c>
      <c r="M13" s="22">
        <v>39.670468948035499</v>
      </c>
    </row>
    <row r="14" spans="1:14" s="51" customFormat="1">
      <c r="A14" s="108" t="s">
        <v>43</v>
      </c>
      <c r="B14" s="109"/>
      <c r="C14" s="133">
        <v>6649</v>
      </c>
      <c r="D14" s="31">
        <v>16.3</v>
      </c>
      <c r="E14" s="133">
        <v>6374</v>
      </c>
      <c r="F14" s="31">
        <v>16.100000000000001</v>
      </c>
      <c r="G14" s="188">
        <v>4.3144022591779185</v>
      </c>
      <c r="H14" s="103"/>
      <c r="I14" s="133">
        <v>22645</v>
      </c>
      <c r="J14" s="31">
        <v>14.9</v>
      </c>
      <c r="K14" s="133">
        <v>20743</v>
      </c>
      <c r="L14" s="31">
        <v>14.1</v>
      </c>
      <c r="M14" s="188">
        <v>9.1693583377524988</v>
      </c>
    </row>
    <row r="15" spans="1:14" ht="15.75" customHeight="1">
      <c r="A15" s="5" t="s">
        <v>16</v>
      </c>
      <c r="C15" s="131">
        <v>1600</v>
      </c>
      <c r="D15" s="21">
        <v>3.9</v>
      </c>
      <c r="E15" s="131">
        <v>1627</v>
      </c>
      <c r="F15" s="21">
        <v>4.0999999999999996</v>
      </c>
      <c r="G15" s="22">
        <v>-1.6594960049170271</v>
      </c>
      <c r="H15" s="5"/>
      <c r="I15" s="131">
        <v>6310</v>
      </c>
      <c r="J15" s="21">
        <v>4.0999999999999996</v>
      </c>
      <c r="K15" s="131">
        <v>6072</v>
      </c>
      <c r="L15" s="21">
        <v>4.0999999999999996</v>
      </c>
      <c r="M15" s="22">
        <v>3.9196310935441403</v>
      </c>
    </row>
    <row r="16" spans="1:14" ht="15.75" customHeight="1">
      <c r="A16" s="25" t="s">
        <v>85</v>
      </c>
      <c r="B16" s="18"/>
      <c r="C16" s="131">
        <v>571</v>
      </c>
      <c r="D16" s="26">
        <v>1.4000000000000008</v>
      </c>
      <c r="E16" s="131">
        <v>98</v>
      </c>
      <c r="F16" s="26">
        <v>0.29999999999999893</v>
      </c>
      <c r="G16" s="27" t="s">
        <v>131</v>
      </c>
      <c r="H16" s="5"/>
      <c r="I16" s="131">
        <v>2278</v>
      </c>
      <c r="J16" s="26">
        <v>1.5</v>
      </c>
      <c r="K16" s="131">
        <v>1570</v>
      </c>
      <c r="L16" s="26">
        <v>1.1000000000000014</v>
      </c>
      <c r="M16" s="27">
        <v>45.095541401273877</v>
      </c>
    </row>
    <row r="17" spans="1:13" ht="15.75" customHeight="1">
      <c r="A17" s="39" t="s">
        <v>122</v>
      </c>
      <c r="B17" s="18"/>
      <c r="C17" s="134">
        <v>8820</v>
      </c>
      <c r="D17" s="21">
        <v>21.6</v>
      </c>
      <c r="E17" s="134">
        <v>8099</v>
      </c>
      <c r="F17" s="21">
        <v>20.5</v>
      </c>
      <c r="G17" s="22">
        <v>8.9023336214347548</v>
      </c>
      <c r="H17" s="5"/>
      <c r="I17" s="134">
        <v>31233</v>
      </c>
      <c r="J17" s="21">
        <v>20.5</v>
      </c>
      <c r="K17" s="134">
        <v>28385</v>
      </c>
      <c r="L17" s="21">
        <v>19.3</v>
      </c>
      <c r="M17" s="22">
        <v>10.033468381187237</v>
      </c>
    </row>
    <row r="18" spans="1:13">
      <c r="A18" s="120" t="s">
        <v>17</v>
      </c>
      <c r="B18" s="41"/>
      <c r="C18" s="135">
        <v>4322.0973045615092</v>
      </c>
      <c r="D18" s="136"/>
      <c r="E18" s="135">
        <v>4651.0171029554658</v>
      </c>
      <c r="F18" s="136"/>
      <c r="G18" s="27">
        <v>-7.0719971806800341</v>
      </c>
      <c r="H18" s="18"/>
      <c r="I18" s="135">
        <v>11484.411292901945</v>
      </c>
      <c r="J18" s="136"/>
      <c r="K18" s="135">
        <v>11313.001175725298</v>
      </c>
      <c r="L18" s="136"/>
      <c r="M18" s="27">
        <v>1.4151604292629849</v>
      </c>
    </row>
    <row r="19" spans="1:13">
      <c r="A19" s="5"/>
      <c r="C19" s="43"/>
      <c r="D19" s="111"/>
      <c r="E19" s="42"/>
      <c r="F19" s="42"/>
      <c r="G19" s="16"/>
      <c r="H19" s="18"/>
      <c r="I19" s="19"/>
      <c r="J19" s="19"/>
      <c r="K19" s="16"/>
    </row>
    <row r="20" spans="1:13">
      <c r="A20" s="205" t="s">
        <v>59</v>
      </c>
      <c r="B20" s="3"/>
      <c r="C20" s="317"/>
      <c r="D20" s="317"/>
      <c r="E20" s="317"/>
      <c r="F20" s="60"/>
      <c r="G20" s="60"/>
      <c r="H20" s="60"/>
      <c r="I20" s="317"/>
      <c r="J20" s="317"/>
      <c r="K20" s="317"/>
      <c r="L20" s="60"/>
      <c r="M20" s="60"/>
    </row>
    <row r="21" spans="1:13">
      <c r="A21" s="62" t="s">
        <v>60</v>
      </c>
      <c r="B21" s="18"/>
      <c r="C21" s="174"/>
      <c r="D21" s="172"/>
      <c r="E21" s="174"/>
      <c r="F21" s="172"/>
      <c r="G21" s="206"/>
      <c r="H21" s="60"/>
      <c r="I21" s="174"/>
      <c r="J21" s="172"/>
      <c r="K21" s="174"/>
      <c r="L21" s="172"/>
      <c r="M21" s="206"/>
    </row>
    <row r="22" spans="1:13">
      <c r="A22" s="2" t="s">
        <v>61</v>
      </c>
      <c r="C22" s="63">
        <v>498.71079594192105</v>
      </c>
      <c r="D22" s="64">
        <v>54.6</v>
      </c>
      <c r="E22" s="63">
        <v>473.54675533324991</v>
      </c>
      <c r="F22" s="64">
        <v>52.77</v>
      </c>
      <c r="G22" s="24">
        <v>5.3139505920513308</v>
      </c>
      <c r="H22" s="60"/>
      <c r="I22" s="63">
        <v>1952.3980300244721</v>
      </c>
      <c r="J22" s="65">
        <v>56.8</v>
      </c>
      <c r="K22" s="63">
        <v>1918.5100000000002</v>
      </c>
      <c r="L22" s="64">
        <v>56.1</v>
      </c>
      <c r="M22" s="24">
        <v>1.7663723423110511</v>
      </c>
    </row>
    <row r="23" spans="1:13">
      <c r="A23" s="60" t="s">
        <v>62</v>
      </c>
      <c r="B23" s="35"/>
      <c r="C23" s="66">
        <v>210.21552297831045</v>
      </c>
      <c r="D23" s="64">
        <v>23.01</v>
      </c>
      <c r="E23" s="67">
        <v>207.6054072107608</v>
      </c>
      <c r="F23" s="64">
        <v>23.13</v>
      </c>
      <c r="G23" s="24">
        <v>1.2572484515780635</v>
      </c>
      <c r="H23" s="60"/>
      <c r="I23" s="66">
        <v>789.57219223350012</v>
      </c>
      <c r="J23" s="65">
        <v>22.9</v>
      </c>
      <c r="K23" s="67">
        <v>765.28000000000009</v>
      </c>
      <c r="L23" s="64">
        <v>22.4</v>
      </c>
      <c r="M23" s="24">
        <v>3.1742881342123219</v>
      </c>
    </row>
    <row r="24" spans="1:13">
      <c r="A24" s="60" t="s">
        <v>73</v>
      </c>
      <c r="B24" s="35"/>
      <c r="C24" s="66">
        <v>204.51196370199989</v>
      </c>
      <c r="D24" s="64">
        <v>22.39</v>
      </c>
      <c r="E24" s="67">
        <v>216.262141738</v>
      </c>
      <c r="F24" s="64">
        <v>24.1</v>
      </c>
      <c r="G24" s="24">
        <v>-5.4333032779428247</v>
      </c>
      <c r="H24" s="60"/>
      <c r="I24" s="66">
        <v>693.63318332699998</v>
      </c>
      <c r="J24" s="65">
        <v>20.2</v>
      </c>
      <c r="K24" s="67">
        <v>733.52</v>
      </c>
      <c r="L24" s="64">
        <v>21.5</v>
      </c>
      <c r="M24" s="24">
        <v>-5.4377272157541734</v>
      </c>
    </row>
    <row r="25" spans="1:13" ht="16.5" thickBot="1">
      <c r="A25" s="68" t="s">
        <v>2</v>
      </c>
      <c r="B25" s="35"/>
      <c r="C25" s="69">
        <v>913.43828262223144</v>
      </c>
      <c r="D25" s="70">
        <v>100</v>
      </c>
      <c r="E25" s="69">
        <v>897.41430428201068</v>
      </c>
      <c r="F25" s="70">
        <v>100</v>
      </c>
      <c r="G25" s="207">
        <v>1.7855719775985657</v>
      </c>
      <c r="H25" s="60"/>
      <c r="I25" s="69">
        <v>3435.6034055849723</v>
      </c>
      <c r="J25" s="70">
        <v>99.999999999999986</v>
      </c>
      <c r="K25" s="69">
        <v>3417.3100000000004</v>
      </c>
      <c r="L25" s="70">
        <v>100</v>
      </c>
      <c r="M25" s="207">
        <v>0.53531595275149169</v>
      </c>
    </row>
    <row r="26" spans="1:13" ht="16.5" thickTop="1"/>
  </sheetData>
  <mergeCells count="8">
    <mergeCell ref="A1:N1"/>
    <mergeCell ref="C20:E20"/>
    <mergeCell ref="I20:K20"/>
    <mergeCell ref="A4:G4"/>
    <mergeCell ref="C6:G6"/>
    <mergeCell ref="I6:M6"/>
    <mergeCell ref="A3:N3"/>
    <mergeCell ref="A2:N2"/>
  </mergeCells>
  <printOptions horizontalCentered="1"/>
  <pageMargins left="0.43307086614173229" right="0.31496062992125984" top="0.78740157480314965" bottom="0.23622047244094491" header="0" footer="0"/>
  <pageSetup scale="6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9"/>
  <sheetViews>
    <sheetView view="pageBreakPreview" zoomScale="85" zoomScaleNormal="100" zoomScaleSheetLayoutView="85" workbookViewId="0">
      <selection activeCell="I41" sqref="I41"/>
    </sheetView>
  </sheetViews>
  <sheetFormatPr defaultColWidth="9.85546875" defaultRowHeight="15.75"/>
  <cols>
    <col min="1" max="1" width="22.5703125" style="118" customWidth="1"/>
    <col min="2" max="2" width="14.85546875" style="118" customWidth="1"/>
    <col min="3" max="3" width="21.140625" style="118" customWidth="1"/>
    <col min="4" max="4" width="18.42578125" style="118" customWidth="1"/>
    <col min="5" max="5" width="16.7109375" style="118" customWidth="1"/>
    <col min="6" max="6" width="14.85546875" style="118" customWidth="1"/>
    <col min="7" max="7" width="15.85546875" style="118" customWidth="1"/>
    <col min="8" max="16384" width="9.85546875" style="73"/>
  </cols>
  <sheetData>
    <row r="1" spans="1:7" ht="18">
      <c r="A1" s="314" t="s">
        <v>0</v>
      </c>
      <c r="B1" s="327"/>
      <c r="C1" s="327"/>
      <c r="D1" s="327"/>
      <c r="E1" s="327"/>
      <c r="F1" s="327"/>
      <c r="G1" s="327"/>
    </row>
    <row r="2" spans="1:7" ht="22.5" customHeight="1">
      <c r="A2" s="328" t="s">
        <v>68</v>
      </c>
      <c r="B2" s="327"/>
      <c r="C2" s="327"/>
      <c r="D2" s="327"/>
      <c r="E2" s="327"/>
      <c r="F2" s="327"/>
      <c r="G2" s="327"/>
    </row>
    <row r="3" spans="1:7" s="75" customFormat="1">
      <c r="A3" s="74"/>
      <c r="B3" s="74"/>
      <c r="C3" s="74"/>
      <c r="D3" s="74"/>
      <c r="E3" s="74"/>
      <c r="F3" s="74"/>
      <c r="G3" s="74"/>
    </row>
    <row r="4" spans="1:7">
      <c r="B4" s="214"/>
      <c r="C4" s="214"/>
      <c r="D4" s="214"/>
      <c r="E4" s="214"/>
      <c r="F4" s="214"/>
      <c r="G4" s="214"/>
    </row>
    <row r="5" spans="1:7" ht="18">
      <c r="A5" s="213"/>
      <c r="B5" s="214"/>
      <c r="C5" s="214"/>
      <c r="D5" s="214"/>
      <c r="E5" s="214"/>
      <c r="F5" s="214"/>
      <c r="G5" s="214"/>
    </row>
    <row r="7" spans="1:7">
      <c r="A7" s="91"/>
      <c r="D7" s="114" t="s">
        <v>125</v>
      </c>
      <c r="E7" s="114"/>
      <c r="F7" s="114"/>
      <c r="G7" s="214"/>
    </row>
    <row r="8" spans="1:7">
      <c r="B8" s="329" t="s">
        <v>69</v>
      </c>
      <c r="C8" s="329"/>
      <c r="D8" s="226">
        <v>42339</v>
      </c>
      <c r="E8" s="215"/>
      <c r="F8" s="226">
        <v>41974</v>
      </c>
      <c r="G8" s="215"/>
    </row>
    <row r="9" spans="1:7">
      <c r="B9" s="216"/>
      <c r="C9" s="227"/>
      <c r="D9" s="217"/>
      <c r="E9" s="114"/>
      <c r="F9" s="114"/>
      <c r="G9" s="114"/>
    </row>
    <row r="10" spans="1:7">
      <c r="A10" s="218"/>
      <c r="B10" s="265" t="s">
        <v>107</v>
      </c>
      <c r="C10" s="228" t="s">
        <v>130</v>
      </c>
      <c r="D10" s="220" t="s">
        <v>70</v>
      </c>
      <c r="E10" s="219" t="s">
        <v>71</v>
      </c>
      <c r="F10" s="219" t="s">
        <v>70</v>
      </c>
      <c r="G10" s="219" t="s">
        <v>71</v>
      </c>
    </row>
    <row r="11" spans="1:7">
      <c r="A11" s="99" t="s">
        <v>72</v>
      </c>
      <c r="B11" s="222">
        <v>1.6407995846806855E-2</v>
      </c>
      <c r="C11" s="221">
        <v>2.1308057439984429E-2</v>
      </c>
      <c r="D11" s="223">
        <v>17.206499999999998</v>
      </c>
      <c r="E11" s="229">
        <v>1</v>
      </c>
      <c r="F11" s="223">
        <v>14.718</v>
      </c>
      <c r="G11" s="229">
        <v>1</v>
      </c>
    </row>
    <row r="12" spans="1:7">
      <c r="A12" s="99" t="s">
        <v>3</v>
      </c>
      <c r="B12" s="222">
        <v>2.1573309006485575E-2</v>
      </c>
      <c r="C12" s="221">
        <v>6.7691120905688074E-2</v>
      </c>
      <c r="D12" s="225">
        <v>3149.47</v>
      </c>
      <c r="E12" s="224">
        <v>5.4633001743150432E-3</v>
      </c>
      <c r="F12" s="225">
        <v>2392.46</v>
      </c>
      <c r="G12" s="224">
        <v>6.1518269897929325E-3</v>
      </c>
    </row>
    <row r="13" spans="1:7">
      <c r="A13" s="99" t="s">
        <v>4</v>
      </c>
      <c r="B13" s="222">
        <v>0.44739501028478657</v>
      </c>
      <c r="C13" s="221">
        <v>1.5654804835539493</v>
      </c>
      <c r="D13" s="225">
        <v>198.6986</v>
      </c>
      <c r="E13" s="224">
        <v>8.659598004213416E-2</v>
      </c>
      <c r="F13" s="225">
        <v>49.988300000000002</v>
      </c>
      <c r="G13" s="224">
        <v>0.29442889636174863</v>
      </c>
    </row>
    <row r="14" spans="1:7">
      <c r="A14" s="99" t="s">
        <v>73</v>
      </c>
      <c r="B14" s="222">
        <v>3.1440368585262002E-2</v>
      </c>
      <c r="C14" s="221">
        <v>0.10673040747223261</v>
      </c>
      <c r="D14" s="225">
        <v>3.9047999999999998</v>
      </c>
      <c r="E14" s="224">
        <v>4.4064996926859248</v>
      </c>
      <c r="F14" s="225">
        <v>2.6562000000000001</v>
      </c>
      <c r="G14" s="224">
        <v>5.5409984187937651</v>
      </c>
    </row>
    <row r="15" spans="1:7">
      <c r="A15" s="94" t="s">
        <v>5</v>
      </c>
      <c r="B15" s="222">
        <v>4.6182149206029477E-2</v>
      </c>
      <c r="C15" s="222">
        <v>0.15789456857228923</v>
      </c>
      <c r="D15" s="230">
        <v>13.04</v>
      </c>
      <c r="E15" s="231">
        <v>1.3195168711656442</v>
      </c>
      <c r="F15" s="230">
        <v>8.5510000000000002</v>
      </c>
      <c r="G15" s="231">
        <v>1.7212021985732662</v>
      </c>
    </row>
    <row r="16" spans="1:7">
      <c r="A16" s="94" t="s">
        <v>126</v>
      </c>
      <c r="B16" s="222">
        <v>2.2814634979051451E-3</v>
      </c>
      <c r="C16" s="222">
        <v>4.3808749265425107E-2</v>
      </c>
      <c r="D16" s="230">
        <v>707.34</v>
      </c>
      <c r="E16" s="231">
        <v>2.4325642548138092E-2</v>
      </c>
      <c r="F16" s="230">
        <v>607.38</v>
      </c>
      <c r="G16" s="231">
        <v>2.4231947051269388E-2</v>
      </c>
    </row>
    <row r="17" spans="1:7">
      <c r="A17" s="84" t="s">
        <v>74</v>
      </c>
      <c r="B17" s="266">
        <v>1.698795116039209E-3</v>
      </c>
      <c r="C17" s="266">
        <v>2.0392556716799515E-3</v>
      </c>
      <c r="D17" s="309">
        <v>0.90845973999999996</v>
      </c>
      <c r="E17" s="310">
        <v>18.940299985115466</v>
      </c>
      <c r="F17" s="309">
        <v>0.82102374</v>
      </c>
      <c r="G17" s="310">
        <v>17.926400033207322</v>
      </c>
    </row>
    <row r="19" spans="1:7" ht="16.5">
      <c r="A19" s="159" t="s">
        <v>96</v>
      </c>
      <c r="B19" s="115"/>
      <c r="C19" s="115"/>
      <c r="D19" s="114"/>
      <c r="E19" s="114"/>
    </row>
  </sheetData>
  <mergeCells count="3">
    <mergeCell ref="A1:G1"/>
    <mergeCell ref="A2:G2"/>
    <mergeCell ref="B8:C8"/>
  </mergeCells>
  <pageMargins left="1.01" right="0.3" top="0.78740157480314965" bottom="0.39370078740157483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 Consolidated Balance</vt:lpstr>
      <vt:lpstr>FEMSA Comercio-Retail Division</vt:lpstr>
      <vt:lpstr>FEMSA Comercio-Fuel Division</vt:lpstr>
      <vt:lpstr>Coca-Cola FEMSA</vt:lpstr>
      <vt:lpstr>Other Info</vt:lpstr>
      <vt:lpstr>' Consolidated Balance'!Print_Area</vt:lpstr>
      <vt:lpstr>'Coca-Cola FEMSA'!Print_Area</vt:lpstr>
      <vt:lpstr>'Consolidated Results'!Print_Area</vt:lpstr>
      <vt:lpstr>'FEMSA Comercio-Fuel Division'!Print_Area</vt:lpstr>
      <vt:lpstr>'FEMSA Comercio-Retail Division'!Print_Area</vt:lpstr>
      <vt:lpstr>'Other Info'!Print_Area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Alexia Rios Canobbio </cp:lastModifiedBy>
  <cp:lastPrinted>2013-04-18T19:00:36Z</cp:lastPrinted>
  <dcterms:created xsi:type="dcterms:W3CDTF">2011-12-21T23:50:30Z</dcterms:created>
  <dcterms:modified xsi:type="dcterms:W3CDTF">2016-02-24T03:12:02Z</dcterms:modified>
</cp:coreProperties>
</file>